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 firstSheet="17" activeTab="19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'市对下转移支付预算表10-1'!$A:$A,'市对下转移支付预算表10-1'!$1:$1</definedName>
    <definedName name="_xlnm.Print_Titles" localSheetId="16">'市对下转移支付绩效目标表10-2'!$A:$A,'市对下转移支付绩效目标表10-2'!$1:$1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<sst xmlns="http://schemas.openxmlformats.org/spreadsheetml/2006/main" count="1507" uniqueCount="496">
  <si>
    <t>预算01-1表</t>
  </si>
  <si>
    <t>财务收支预算总表</t>
  </si>
  <si>
    <t>单位：万元</t>
  </si>
  <si>
    <t>收        入</t>
  </si>
  <si>
    <t>支        出</t>
  </si>
  <si>
    <t>项      目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</si>
  <si>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</si>
  <si>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</si>
  <si>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</si>
  <si>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</si>
  <si>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</si>
  <si>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</si>
  <si>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</si>
  <si>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</si>
  <si>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</si>
  <si>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</si>
  <si>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</si>
  <si>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</si>
  <si>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</si>
  <si>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</si>
  <si>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</si>
  <si>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</si>
  <si>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</si>
  <si>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</si>
  <si>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</si>
  <si>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</si>
  <si>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</si>
  <si>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</si>
  <si>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</si>
  <si>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</si>
  <si>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</si>
  <si>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</si>
  <si>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</si>
  <si>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</si>
  <si>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</si>
  <si>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</si>
  <si>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</si>
  <si>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</si>
  <si>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</si>
  <si>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</si>
  <si>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</si>
  <si>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707001</t>
  </si>
  <si>
    <t>曲靖经济技术开发区社会事业局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</si>
  <si>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</si>
  <si>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</si>
  <si>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</si>
  <si>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</si>
  <si>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</si>
  <si>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</si>
  <si>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</si>
  <si>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</si>
  <si>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</si>
  <si>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</si>
  <si>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</si>
  <si>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</si>
  <si>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</si>
  <si>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</si>
  <si>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</si>
  <si>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</si>
  <si>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</si>
  <si>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</si>
  <si>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</si>
  <si>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205</t>
  </si>
  <si>
    <t>教育支出</t>
  </si>
  <si>
    <t>20501</t>
  </si>
  <si>
    <t>教育管理事务</t>
  </si>
  <si>
    <t>2050102</t>
  </si>
  <si>
    <t>一般行政管理事务</t>
  </si>
  <si>
    <t>2050199</t>
  </si>
  <si>
    <t>其他教育管理事务支出</t>
  </si>
  <si>
    <t>20502</t>
  </si>
  <si>
    <t>普通教育</t>
  </si>
  <si>
    <t>2050202</t>
  </si>
  <si>
    <t>小学教育</t>
  </si>
  <si>
    <t>2050203</t>
  </si>
  <si>
    <t>初中教育</t>
  </si>
  <si>
    <t>2050299</t>
  </si>
  <si>
    <t>其他普通教育支出</t>
  </si>
  <si>
    <t>20503</t>
  </si>
  <si>
    <t>职业教育</t>
  </si>
  <si>
    <t>2050302</t>
  </si>
  <si>
    <t>中等职业教育</t>
  </si>
  <si>
    <t>20509</t>
  </si>
  <si>
    <t>教育费附加安排的支出</t>
  </si>
  <si>
    <t>2050903</t>
  </si>
  <si>
    <t>城市中小学校舍建设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</si>
  <si>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</si>
  <si>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</si>
  <si>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</si>
  <si>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</si>
  <si>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</si>
  <si>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</si>
  <si>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20702</t>
  </si>
  <si>
    <t>文物</t>
  </si>
  <si>
    <t>2070204</t>
  </si>
  <si>
    <t>文物保护</t>
  </si>
  <si>
    <t>20799</t>
  </si>
  <si>
    <t>其他文化旅游体育与传媒支出</t>
  </si>
  <si>
    <t>2079999</t>
  </si>
  <si>
    <t>210</t>
  </si>
  <si>
    <t>卫生健康支出</t>
  </si>
  <si>
    <t>21007</t>
  </si>
  <si>
    <t>计划生育事务</t>
  </si>
  <si>
    <t>2100799</t>
  </si>
  <si>
    <t>其他计划生育事务支出</t>
  </si>
  <si>
    <t>21099</t>
  </si>
  <si>
    <t>其他卫生健康支出</t>
  </si>
  <si>
    <t>2109999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</si>
  <si>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</si>
  <si>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</si>
  <si>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</si>
  <si>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</si>
  <si>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</si>
  <si>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</si>
  <si>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</si>
  <si>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</si>
  <si>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</si>
  <si>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</si>
  <si>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</si>
  <si>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</si>
  <si>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</si>
  <si>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</si>
  <si>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</si>
  <si>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</si>
  <si>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</si>
  <si>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</si>
  <si>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</si>
  <si>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</si>
  <si>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</si>
  <si>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</si>
  <si>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</si>
  <si>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</si>
  <si>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</si>
  <si>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</si>
  <si>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</si>
  <si>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</si>
  <si>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</si>
  <si>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</si>
  <si>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</si>
  <si>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</si>
  <si>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</si>
  <si>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</si>
  <si>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</si>
  <si>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</si>
  <si>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</si>
  <si>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</si>
  <si>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</si>
  <si>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</si>
  <si>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</si>
  <si>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</si>
  <si>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</si>
  <si>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</si>
  <si>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</si>
  <si>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</si>
  <si>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</si>
  <si>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</si>
  <si>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</si>
  <si>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</si>
  <si>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</si>
  <si>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</si>
  <si>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</si>
  <si>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</si>
  <si>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</si>
  <si>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</si>
  <si>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</si>
  <si>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</si>
  <si>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</si>
  <si>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</si>
  <si>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</si>
  <si>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</si>
  <si>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</si>
  <si>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</si>
  <si>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</si>
  <si>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</si>
  <si>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</si>
  <si>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</si>
  <si>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</si>
  <si>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</si>
  <si>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</si>
  <si>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</si>
  <si>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</si>
  <si>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</si>
  <si>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</si>
  <si>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</si>
  <si>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02</t>
  </si>
  <si>
    <t>社会保障缴费</t>
  </si>
  <si>
    <t>08</t>
  </si>
  <si>
    <t>机关事业单位基本养老保险缴费</t>
  </si>
  <si>
    <t>03</t>
  </si>
  <si>
    <t>住房公积金</t>
  </si>
  <si>
    <t>职工基本医疗保险缴费</t>
  </si>
  <si>
    <t>99</t>
  </si>
  <si>
    <t>其他工资福利支出</t>
  </si>
  <si>
    <t>公务员医疗补助缴费</t>
  </si>
  <si>
    <t>502</t>
  </si>
  <si>
    <t>机关商品和服务支出</t>
  </si>
  <si>
    <t>其他社会保障缴费</t>
  </si>
  <si>
    <t>01</t>
  </si>
  <si>
    <t>办公经费</t>
  </si>
  <si>
    <t>05</t>
  </si>
  <si>
    <t>委托业务费</t>
  </si>
  <si>
    <t>06</t>
  </si>
  <si>
    <t>公务接待费</t>
  </si>
  <si>
    <t>302</t>
  </si>
  <si>
    <t>商品和服务支出</t>
  </si>
  <si>
    <t>09</t>
  </si>
  <si>
    <t>维修（护）费</t>
  </si>
  <si>
    <t>办公费</t>
  </si>
  <si>
    <t>503</t>
  </si>
  <si>
    <t>机关资本性支出</t>
  </si>
  <si>
    <t>房屋建筑物购建</t>
  </si>
  <si>
    <t>设备购置</t>
  </si>
  <si>
    <t>27</t>
  </si>
  <si>
    <t>505</t>
  </si>
  <si>
    <t>对事业单位经常性补助</t>
  </si>
  <si>
    <t>303</t>
  </si>
  <si>
    <t>对个人和家庭的补助</t>
  </si>
  <si>
    <t>生活补助</t>
  </si>
  <si>
    <t>509</t>
  </si>
  <si>
    <t>助学金</t>
  </si>
  <si>
    <t>社会福利和救助</t>
  </si>
  <si>
    <t>310</t>
  </si>
  <si>
    <t>资本性支出</t>
  </si>
  <si>
    <t>办公设备购置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</si>
  <si>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</si>
  <si>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</si>
  <si>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</si>
  <si>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</si>
  <si>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</si>
  <si>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</si>
  <si>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</si>
  <si>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</si>
  <si>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</si>
  <si>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</si>
  <si>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</si>
  <si>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</si>
  <si>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</si>
  <si>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</si>
  <si>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</si>
  <si>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</si>
  <si>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</si>
  <si>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</si>
  <si>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</t>
  </si>
  <si>
    <t>财政拨款结转结余</t>
  </si>
  <si>
    <t>政府性基金预算算</t>
  </si>
  <si>
    <t>事业单位
经营收入</t>
  </si>
  <si>
    <t>全年数</t>
  </si>
  <si>
    <t>已预拨</t>
  </si>
  <si>
    <t>已提前安排</t>
  </si>
  <si>
    <t>抵扣上年垫付资金</t>
  </si>
  <si>
    <t>本次下达</t>
  </si>
  <si>
    <t>另文下达</t>
  </si>
  <si>
    <t>其中：转隶人员公用经费</t>
  </si>
  <si>
    <t>530303210000000000298</t>
  </si>
  <si>
    <t>30199</t>
  </si>
  <si>
    <t>530303210000000000299</t>
  </si>
  <si>
    <t>其他公用支出</t>
  </si>
  <si>
    <t>30201</t>
  </si>
  <si>
    <t>530303210000000000725</t>
  </si>
  <si>
    <t>30217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</si>
  <si>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</si>
  <si>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</si>
  <si>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</si>
  <si>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</si>
  <si>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</si>
  <si>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</si>
  <si>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</si>
  <si>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2025年城乡义务教育补助本级配套资金</t>
  </si>
  <si>
    <t>民生类</t>
  </si>
  <si>
    <t>530303251100003789200</t>
  </si>
  <si>
    <t>30305</t>
  </si>
  <si>
    <t>编外教辅人员解聘赔偿资金</t>
  </si>
  <si>
    <t>530303251100003902791</t>
  </si>
  <si>
    <t>公办学校后勤采购管理经费</t>
  </si>
  <si>
    <t>专项业务类</t>
  </si>
  <si>
    <t>530303251100003884629</t>
  </si>
  <si>
    <t>30227</t>
  </si>
  <si>
    <t>公共美术馆、图书馆、文化馆免开放补助资金</t>
  </si>
  <si>
    <t>530303251100003790938</t>
  </si>
  <si>
    <t>国家长征主体公园曲靖段建设及文物保护经费</t>
  </si>
  <si>
    <t>530303251100003884756</t>
  </si>
  <si>
    <t>30213</t>
  </si>
  <si>
    <t>计划生育独生子女优奖免补专项资金</t>
  </si>
  <si>
    <t>530303251100003791117</t>
  </si>
  <si>
    <t>教育活动等工作经费</t>
  </si>
  <si>
    <t>530303251100003884765</t>
  </si>
  <si>
    <t>曲靖一中卓立学校资产回购经费</t>
  </si>
  <si>
    <t>530303251100003884129</t>
  </si>
  <si>
    <t>31001</t>
  </si>
  <si>
    <t>社会事业局教师招考及职称评审资金</t>
  </si>
  <si>
    <t>530303251100003884132</t>
  </si>
  <si>
    <t>胜峰学校（湛大屯小学）建设经费</t>
  </si>
  <si>
    <t>530303251100003884536</t>
  </si>
  <si>
    <t>校舍建设尾款专项资金</t>
  </si>
  <si>
    <t>530303251100003884447</t>
  </si>
  <si>
    <t>与麒麟区、马龙区教体局签订委托代办经费</t>
  </si>
  <si>
    <t>530303251100003884723</t>
  </si>
  <si>
    <t>中等职业学校学生资助专项资金</t>
  </si>
  <si>
    <t>530303251100003789363</t>
  </si>
  <si>
    <t>30308</t>
  </si>
  <si>
    <t>中小学配套设施设备、租金及改扩建经费</t>
  </si>
  <si>
    <t>530303251100003884586</t>
  </si>
  <si>
    <t>31002</t>
  </si>
  <si>
    <t>预算05-2表</t>
  </si>
  <si>
    <t>部门项目绩效目标表（本次下达）</t>
  </si>
  <si>
    <t>单位名称：曲靖经济技术开发区社会事业局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</si>
  <si>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</si>
  <si>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</si>
  <si>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</si>
  <si>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</si>
  <si>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</si>
  <si>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</si>
  <si>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</si>
  <si>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</si>
  <si>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</si>
  <si>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</si>
  <si>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2025年及时支付朝阳小学租赁卓尔幼儿园总园租金，采购设备合格。</t>
  </si>
  <si>
    <t>产出指标</t>
  </si>
  <si>
    <t>数量指标</t>
  </si>
  <si>
    <t>资金拨付率</t>
  </si>
  <si>
    <t>=</t>
  </si>
  <si>
    <t>100</t>
  </si>
  <si>
    <t>%</t>
  </si>
  <si>
    <t>定量指标</t>
  </si>
  <si>
    <t>实际拨付资金除以应拨付资金等于拨付率</t>
  </si>
  <si>
    <t>质量指标</t>
  </si>
  <si>
    <t>设备采购合格率</t>
  </si>
  <si>
    <t>反映采购质量</t>
  </si>
  <si>
    <t>效益指标</t>
  </si>
  <si>
    <t>社会效益</t>
  </si>
  <si>
    <t>满足各项工作需求</t>
  </si>
  <si>
    <t>反映设备投入使用情况。</t>
  </si>
  <si>
    <t>满意度指标</t>
  </si>
  <si>
    <t>服务对象满意度</t>
  </si>
  <si>
    <t>&gt;=</t>
  </si>
  <si>
    <t>90</t>
  </si>
  <si>
    <t>反映服务对象对项目实施的满意程度</t>
  </si>
  <si>
    <t xml:space="preserve">   建设和完善2个街道文化站和10个社区综合文化服务中心设施设备配置；组织不少于4场的送戏下乡活动、组织不少于4次的全民阅读活动、依托曲靖外滩和南中爨城打造文旅融合商圈；组织基层文化队伍培训。</t>
  </si>
  <si>
    <t>开展群众性文化活动</t>
  </si>
  <si>
    <t>反映资金使用开展情况</t>
  </si>
  <si>
    <t>群众知晓率</t>
  </si>
  <si>
    <t>反映群众文化活动知晓情况</t>
  </si>
  <si>
    <t>可持续影响</t>
  </si>
  <si>
    <t>推动公共文化服务融入城乡居民生活</t>
  </si>
  <si>
    <t>&gt;</t>
  </si>
  <si>
    <t>年</t>
  </si>
  <si>
    <t>反映群众文化持续性</t>
  </si>
  <si>
    <t>受益对象满意度</t>
  </si>
  <si>
    <t>95</t>
  </si>
  <si>
    <t>反映受益人群满意度情况。</t>
  </si>
  <si>
    <t xml:space="preserve"> 根据曲靖市民生福祉三个行动计划，曲靖经济技术开发区第胜峰学校已完成建设，根据协议支付2000万元工程款</t>
  </si>
  <si>
    <t>实际拨付资金除以2000万元等于拨付率</t>
  </si>
  <si>
    <t>综合使用率</t>
  </si>
  <si>
    <t>反映学校建设完成后各项教学设备使用情况。</t>
  </si>
  <si>
    <t>受益人群满意度</t>
  </si>
  <si>
    <t>城乡义务教育公用经费覆盖率达100%，补助标准达标。</t>
  </si>
  <si>
    <t>城乡义务教育公用经费覆盖率</t>
  </si>
  <si>
    <t>反映资金情况</t>
  </si>
  <si>
    <t>时效指标</t>
  </si>
  <si>
    <t>公用经费及学生资助资金拨付及时率</t>
  </si>
  <si>
    <t>2025年12月31日</t>
  </si>
  <si>
    <t>年-月-日</t>
  </si>
  <si>
    <t>反映时效性</t>
  </si>
  <si>
    <t>补助对象知晓率</t>
  </si>
  <si>
    <t>反映资金使用效益</t>
  </si>
  <si>
    <t>学生满意度</t>
  </si>
  <si>
    <t>80</t>
  </si>
  <si>
    <t>反映满意度</t>
  </si>
  <si>
    <t xml:space="preserve">   及时支付教育委托代办费，待办事项及时完成。</t>
  </si>
  <si>
    <t>完成数据信息上报的种类</t>
  </si>
  <si>
    <t>种</t>
  </si>
  <si>
    <t>反映委托代办教育相关工作数据上报的种类情况。</t>
  </si>
  <si>
    <t>委托项目完成质量</t>
  </si>
  <si>
    <t>反映委托代办教育相关工作完成质量情况。</t>
  </si>
  <si>
    <t>对全区教育教学质量的影响</t>
  </si>
  <si>
    <t>反映委托代办教育相关工作对教育持续性影响情况。</t>
  </si>
  <si>
    <t>完成独生子女双女户优奖免补资格确认率达100%，补助资金到位。项目建设档案达标。</t>
  </si>
  <si>
    <t>发放宣传资料数量</t>
  </si>
  <si>
    <t>1000</t>
  </si>
  <si>
    <t>份</t>
  </si>
  <si>
    <t>反映发放独生子女双女户城乡居民基本医疗保险补助宣传资料情况。</t>
  </si>
  <si>
    <t>补助对象档案建档率</t>
  </si>
  <si>
    <t>反映补助对象档案建档情况。</t>
  </si>
  <si>
    <t>对家庭发展能力和社会稳定年限</t>
  </si>
  <si>
    <t>反映项目实施对社会稳定情况和家庭发展情况。</t>
  </si>
  <si>
    <t>2025年教师招考顺利完成，教师及时到达，促进教育优质均衡发展。</t>
  </si>
  <si>
    <t>反映资金拨付情况</t>
  </si>
  <si>
    <t>师生比例达标率</t>
  </si>
  <si>
    <t>实际师生比除以应达标比例等于达标率</t>
  </si>
  <si>
    <t>职称工作评审完成率</t>
  </si>
  <si>
    <t>实际评审人数除以应评审人数等于完成率</t>
  </si>
  <si>
    <t>教师满意度</t>
  </si>
  <si>
    <t>学校保安保洁工作顺利开展，及时支付相应资金</t>
  </si>
  <si>
    <t>实际拨付资金除以450万元等于拨付率</t>
  </si>
  <si>
    <t>环境卫生达标率</t>
  </si>
  <si>
    <t>反映资金使用质量</t>
  </si>
  <si>
    <t>平安校园创建达标率</t>
  </si>
  <si>
    <t>实际创建学校除以因创建学校等于达标率</t>
  </si>
  <si>
    <t>师生满意度</t>
  </si>
  <si>
    <t>保护经费及时拨付，文物保护完成率达标</t>
  </si>
  <si>
    <t>工程建设完成时限</t>
  </si>
  <si>
    <t>年月日</t>
  </si>
  <si>
    <t>反映完成时限</t>
  </si>
  <si>
    <t>红色文化知晓率</t>
  </si>
  <si>
    <t>群众满意度</t>
  </si>
  <si>
    <t>完成2025年职业学校助学金、免学费补助资金发放，补助资金覆盖率达100%。</t>
  </si>
  <si>
    <t>资助资金发放率</t>
  </si>
  <si>
    <t>反映资金使用量</t>
  </si>
  <si>
    <t>补助资金到位率</t>
  </si>
  <si>
    <t>反映资金时效</t>
  </si>
  <si>
    <t>反映使用效益</t>
  </si>
  <si>
    <t>受助学生满意度</t>
  </si>
  <si>
    <t>及时拨付临聘人员赔偿经费</t>
  </si>
  <si>
    <t>赔偿人员投诉率</t>
  </si>
  <si>
    <t>&lt;=</t>
  </si>
  <si>
    <t>赔偿对象满意度</t>
  </si>
  <si>
    <t>社会事业局各项工作顺利推进。</t>
  </si>
  <si>
    <t>年度考核达标率</t>
  </si>
  <si>
    <t>反映工作完成质量</t>
  </si>
  <si>
    <t>群众投诉率</t>
  </si>
  <si>
    <t>件</t>
  </si>
  <si>
    <t>2025年拨付卓立学校资产回购资金拨付率达100%，有效改善办学条件。</t>
  </si>
  <si>
    <t>资金拨付时限</t>
  </si>
  <si>
    <t>天</t>
  </si>
  <si>
    <t>反映资金拨付时限</t>
  </si>
  <si>
    <t>义务教育优质均衡达标率</t>
  </si>
  <si>
    <t>校舍建设尾款及时拨付600万元。</t>
  </si>
  <si>
    <t>实际拨付资金除以600万元等于拨付率</t>
  </si>
  <si>
    <t>设计功能实现率</t>
  </si>
  <si>
    <t>反映学校建设所设计的功能是否满足正常的教学要求。</t>
  </si>
  <si>
    <t>预算05-3表</t>
  </si>
  <si>
    <t>项目支出绩效目标表（另文下达）</t>
  </si>
  <si>
    <t>说明：曲靖经济技术开发区社会事业局2025年无项目支出绩效目标（另文下达），故此表为空表。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</si>
  <si>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</si>
  <si>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</si>
  <si>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</si>
  <si>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</si>
  <si>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</si>
  <si>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说明：曲靖经济技术开发区社会事业局2025年无政府性基金预算支出，故此表为空表。</t>
  </si>
  <si>
    <t>国有资本经营预算支出预算表</t>
  </si>
  <si>
    <t>本年国有资本经营预算支出</t>
  </si>
  <si>
    <t>说明：曲靖经济技术开发区社会事业局2025年无国有资本经营预算支出，故此表为空。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</si>
  <si>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</si>
  <si>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</si>
  <si>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</si>
  <si>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</si>
  <si>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</si>
  <si>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</si>
  <si>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</si>
  <si>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</si>
  <si>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</si>
  <si>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</si>
  <si>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</si>
  <si>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</si>
  <si>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</si>
  <si>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</si>
  <si>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</si>
  <si>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</si>
  <si>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</si>
  <si>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</si>
  <si>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</si>
  <si>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</si>
  <si>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</si>
  <si>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</si>
  <si>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说明：曲靖经济技术开发区社会事业局2025年无政府购买服务预算，故此表为空。</t>
  </si>
  <si>
    <r>
      <t>预算</t>
    </r>
    <r>
      <rPr>
        <sz val="10"/>
        <color rgb="FF000000"/>
        <rFont val="Arial"/>
        <charset val="134"/>
      </rPr>
      <t>10-1</t>
    </r>
  </si>
  <si>
    <t>市对下转移支付预算表</t>
  </si>
  <si>
    <t>单位名称（项目）</t>
  </si>
  <si>
    <t>地区</t>
  </si>
  <si>
    <t>政府性基金</t>
  </si>
  <si>
    <t>翠峰街道</t>
  </si>
  <si>
    <t>西城街道</t>
  </si>
  <si>
    <t>说明：曲靖经济技术开发区社会事业局2025年无市对下转移支付预算，故此表为空。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</si>
  <si>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</si>
  <si>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</si>
  <si>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</si>
  <si>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</si>
  <si>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</si>
  <si>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</si>
  <si>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</si>
  <si>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</si>
  <si>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</si>
  <si>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</si>
  <si>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</si>
  <si>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说明：曲靖经济技术开发区社会事业局2025年无新增资产，故此表为空。</t>
  </si>
  <si>
    <t>预算12表</t>
  </si>
  <si>
    <t>上级补助项目支出预算表</t>
  </si>
  <si>
    <t>上级补助</t>
  </si>
  <si>
    <t>说明：曲靖经济技术开发区社会事业局2025年无上级补助项目支出预算，故此表为空。</t>
  </si>
  <si>
    <t>预算13表</t>
  </si>
  <si>
    <t>部门项目中期规划预算表</t>
  </si>
  <si>
    <t>项目级次</t>
  </si>
  <si>
    <t>311 专项业务类</t>
  </si>
  <si>
    <t>本级</t>
  </si>
  <si>
    <t>312 民生类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</si>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</sst>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0.00_);[Red]\-0.00\ "/>
    <numFmt numFmtId="179" formatCode="#,##0.00;\-#,##0.00;;@"/>
    <numFmt numFmtId="180" formatCode="hh:mm:ss"/>
    <numFmt numFmtId="181" formatCode="#,##0;\-#,##0;;@"/>
  </numFmts>
  <fonts count="52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1"/>
      <color theme="1"/>
      <name val="宋体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10"/>
      <color rgb="FF000000"/>
      <name val="Arial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Microsoft YaHei UI"/>
      <charset val="134"/>
    </font>
    <font>
      <sz val="9"/>
      <name val="宋体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21" applyNumberFormat="0" applyAlignment="0" applyProtection="0">
      <alignment vertical="center"/>
    </xf>
    <xf numFmtId="0" fontId="38" fillId="4" borderId="22" applyNumberFormat="0" applyAlignment="0" applyProtection="0">
      <alignment vertical="center"/>
    </xf>
    <xf numFmtId="0" fontId="39" fillId="4" borderId="21" applyNumberFormat="0" applyAlignment="0" applyProtection="0">
      <alignment vertical="center"/>
    </xf>
    <xf numFmtId="0" fontId="40" fillId="5" borderId="23" applyNumberFormat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" fillId="0" borderId="7">
      <alignment horizontal="center" vertical="center"/>
      <protection locked="0"/>
    </xf>
    <xf numFmtId="0" fontId="1" fillId="0" borderId="0">
      <alignment horizontal="right"/>
    </xf>
    <xf numFmtId="0" fontId="48" fillId="0" borderId="0">
      <alignment vertical="top"/>
      <protection locked="0"/>
    </xf>
    <xf numFmtId="0" fontId="4" fillId="0" borderId="0"/>
    <xf numFmtId="0" fontId="1" fillId="0" borderId="2">
      <alignment horizontal="center" vertical="center" wrapText="1"/>
      <protection locked="0"/>
    </xf>
    <xf numFmtId="49" fontId="4" fillId="0" borderId="7">
      <alignment horizontal="center" vertical="center" wrapText="1"/>
    </xf>
    <xf numFmtId="0" fontId="1" fillId="0" borderId="0">
      <alignment horizontal="right" vertical="center"/>
      <protection locked="0"/>
    </xf>
    <xf numFmtId="0" fontId="4" fillId="0" borderId="13">
      <alignment horizontal="center" vertical="center" wrapText="1"/>
    </xf>
    <xf numFmtId="0" fontId="4" fillId="0" borderId="3">
      <alignment horizontal="center" vertical="center"/>
      <protection locked="0"/>
    </xf>
    <xf numFmtId="0" fontId="27" fillId="0" borderId="0">
      <alignment horizontal="center" vertical="center"/>
    </xf>
    <xf numFmtId="0" fontId="1" fillId="0" borderId="9">
      <alignment horizontal="center" vertical="center"/>
      <protection locked="0"/>
    </xf>
    <xf numFmtId="0" fontId="4" fillId="0" borderId="1">
      <alignment horizontal="center" vertical="center"/>
    </xf>
    <xf numFmtId="0" fontId="4" fillId="0" borderId="0">
      <alignment horizontal="left" vertical="center"/>
      <protection locked="0"/>
    </xf>
    <xf numFmtId="176" fontId="49" fillId="0" borderId="1">
      <alignment horizontal="right" vertical="center"/>
    </xf>
    <xf numFmtId="4" fontId="3" fillId="0" borderId="15">
      <alignment horizontal="right" vertical="center"/>
      <protection locked="0"/>
    </xf>
    <xf numFmtId="0" fontId="4" fillId="0" borderId="0"/>
    <xf numFmtId="0" fontId="4" fillId="0" borderId="15">
      <alignment horizontal="center" vertical="center"/>
    </xf>
    <xf numFmtId="0" fontId="1" fillId="0" borderId="7">
      <alignment horizontal="center" vertical="center" wrapText="1"/>
      <protection locked="0"/>
    </xf>
    <xf numFmtId="0" fontId="4" fillId="0" borderId="14">
      <alignment horizontal="center" vertical="center" wrapText="1"/>
      <protection locked="0"/>
    </xf>
    <xf numFmtId="0" fontId="3" fillId="0" borderId="15">
      <alignment horizontal="left" vertical="center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3" fillId="0" borderId="0">
      <alignment vertical="top"/>
      <protection locked="0"/>
    </xf>
    <xf numFmtId="0" fontId="4" fillId="0" borderId="8">
      <alignment horizontal="center" vertical="center"/>
    </xf>
    <xf numFmtId="0" fontId="48" fillId="0" borderId="0">
      <alignment vertical="top"/>
      <protection locked="0"/>
    </xf>
    <xf numFmtId="0" fontId="3" fillId="0" borderId="9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4" fillId="0" borderId="13">
      <alignment horizontal="center" vertical="center" wrapText="1"/>
      <protection locked="0"/>
    </xf>
    <xf numFmtId="0" fontId="3" fillId="0" borderId="0">
      <alignment horizontal="right" vertical="center"/>
    </xf>
    <xf numFmtId="0" fontId="4" fillId="0" borderId="1">
      <alignment vertical="center" wrapText="1"/>
    </xf>
    <xf numFmtId="0" fontId="3" fillId="0" borderId="15">
      <alignment horizontal="left" vertical="center" wrapText="1"/>
    </xf>
    <xf numFmtId="0" fontId="4" fillId="0" borderId="15">
      <alignment horizontal="center" vertical="center"/>
      <protection locked="0"/>
    </xf>
    <xf numFmtId="0" fontId="1" fillId="0" borderId="0"/>
    <xf numFmtId="49" fontId="1" fillId="0" borderId="1">
      <alignment horizontal="center"/>
    </xf>
    <xf numFmtId="0" fontId="1" fillId="0" borderId="0">
      <alignment vertical="top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2" fillId="0" borderId="0">
      <alignment horizontal="center" vertical="center"/>
    </xf>
    <xf numFmtId="0" fontId="4" fillId="0" borderId="2">
      <alignment horizontal="center" vertical="center" wrapText="1"/>
      <protection locked="0"/>
    </xf>
    <xf numFmtId="0" fontId="1" fillId="0" borderId="15">
      <alignment horizontal="center" vertical="center"/>
      <protection locked="0"/>
    </xf>
    <xf numFmtId="4" fontId="3" fillId="0" borderId="15">
      <alignment horizontal="right" vertical="center"/>
      <protection locked="0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1" fillId="0" borderId="7">
      <alignment horizontal="center" vertical="center" wrapText="1"/>
      <protection locked="0"/>
    </xf>
    <xf numFmtId="0" fontId="4" fillId="0" borderId="13">
      <alignment horizontal="center" vertical="center"/>
    </xf>
    <xf numFmtId="0" fontId="1" fillId="0" borderId="0">
      <alignment vertical="center"/>
    </xf>
    <xf numFmtId="0" fontId="1" fillId="0" borderId="0"/>
    <xf numFmtId="0" fontId="4" fillId="0" borderId="2">
      <alignment horizontal="center" vertical="center" wrapText="1"/>
      <protection locked="0"/>
    </xf>
    <xf numFmtId="0" fontId="1" fillId="0" borderId="0">
      <alignment horizontal="right" vertical="center"/>
      <protection locked="0"/>
    </xf>
    <xf numFmtId="0" fontId="48" fillId="0" borderId="0">
      <alignment vertical="top"/>
      <protection locked="0"/>
    </xf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3" fillId="0" borderId="0">
      <alignment horizontal="right" vertical="center"/>
    </xf>
    <xf numFmtId="0" fontId="4" fillId="0" borderId="7">
      <alignment horizontal="center" vertical="center"/>
    </xf>
    <xf numFmtId="0" fontId="4" fillId="0" borderId="8">
      <alignment horizontal="center" vertical="center"/>
    </xf>
    <xf numFmtId="0" fontId="2" fillId="0" borderId="0">
      <alignment horizontal="center" vertical="center"/>
    </xf>
    <xf numFmtId="0" fontId="1" fillId="0" borderId="0"/>
    <xf numFmtId="0" fontId="3" fillId="0" borderId="1">
      <alignment horizontal="left" vertical="top" wrapText="1"/>
    </xf>
    <xf numFmtId="0" fontId="4" fillId="0" borderId="3">
      <alignment horizontal="center" vertical="center" wrapText="1"/>
    </xf>
    <xf numFmtId="0" fontId="1" fillId="0" borderId="0">
      <alignment vertical="top"/>
    </xf>
    <xf numFmtId="0" fontId="1" fillId="0" borderId="0">
      <alignment horizontal="right" vertical="center"/>
    </xf>
    <xf numFmtId="0" fontId="3" fillId="0" borderId="1">
      <alignment horizontal="left" vertical="center"/>
    </xf>
    <xf numFmtId="0" fontId="4" fillId="0" borderId="7">
      <alignment horizontal="center" vertical="center"/>
    </xf>
    <xf numFmtId="177" fontId="49" fillId="0" borderId="1">
      <alignment horizontal="right" vertical="center"/>
    </xf>
    <xf numFmtId="4" fontId="50" fillId="0" borderId="17">
      <alignment horizontal="right" vertical="center"/>
    </xf>
    <xf numFmtId="0" fontId="3" fillId="0" borderId="1">
      <alignment horizontal="right" vertical="center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13">
      <alignment horizontal="center" vertical="center" wrapText="1"/>
      <protection locked="0"/>
    </xf>
    <xf numFmtId="0" fontId="20" fillId="0" borderId="0">
      <alignment vertical="top"/>
    </xf>
    <xf numFmtId="0" fontId="20" fillId="0" borderId="0"/>
    <xf numFmtId="0" fontId="4" fillId="0" borderId="4">
      <alignment horizontal="center" vertical="center"/>
    </xf>
    <xf numFmtId="0" fontId="1" fillId="0" borderId="14">
      <alignment horizontal="center" vertical="center" wrapText="1"/>
    </xf>
    <xf numFmtId="0" fontId="4" fillId="0" borderId="2">
      <alignment horizontal="center" vertical="center"/>
    </xf>
    <xf numFmtId="0" fontId="1" fillId="0" borderId="0"/>
    <xf numFmtId="0" fontId="4" fillId="0" borderId="9">
      <alignment horizontal="center" vertical="center" wrapText="1"/>
    </xf>
    <xf numFmtId="10" fontId="49" fillId="0" borderId="1">
      <alignment horizontal="right" vertical="center"/>
    </xf>
    <xf numFmtId="178" fontId="3" fillId="0" borderId="1">
      <alignment horizontal="right" vertical="center" wrapText="1"/>
      <protection locked="0"/>
    </xf>
    <xf numFmtId="49" fontId="8" fillId="0" borderId="0">
      <protection locked="0"/>
    </xf>
    <xf numFmtId="0" fontId="3" fillId="0" borderId="1">
      <alignment horizontal="left" vertical="center"/>
    </xf>
    <xf numFmtId="0" fontId="1" fillId="0" borderId="15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3" fillId="0" borderId="0">
      <alignment horizontal="left" vertical="center"/>
    </xf>
    <xf numFmtId="0" fontId="2" fillId="0" borderId="0">
      <alignment horizontal="center" vertical="center"/>
    </xf>
    <xf numFmtId="49" fontId="4" fillId="0" borderId="9">
      <alignment horizontal="center" vertical="center" wrapText="1"/>
    </xf>
    <xf numFmtId="4" fontId="4" fillId="0" borderId="1">
      <alignment vertical="center"/>
    </xf>
    <xf numFmtId="0" fontId="6" fillId="0" borderId="0">
      <alignment horizontal="center" vertical="center"/>
    </xf>
    <xf numFmtId="0" fontId="51" fillId="0" borderId="8">
      <alignment horizontal="center" vertical="center"/>
    </xf>
    <xf numFmtId="179" fontId="49" fillId="0" borderId="1">
      <alignment horizontal="right" vertical="center"/>
    </xf>
    <xf numFmtId="0" fontId="3" fillId="0" borderId="15">
      <alignment horizontal="left" vertical="center" wrapText="1"/>
    </xf>
    <xf numFmtId="0" fontId="4" fillId="0" borderId="0">
      <protection locked="0"/>
    </xf>
    <xf numFmtId="0" fontId="4" fillId="0" borderId="7">
      <alignment horizontal="center" vertical="center"/>
    </xf>
    <xf numFmtId="0" fontId="4" fillId="0" borderId="13">
      <alignment horizontal="center" vertical="center"/>
    </xf>
    <xf numFmtId="0" fontId="48" fillId="0" borderId="0">
      <alignment vertical="top"/>
      <protection locked="0"/>
    </xf>
    <xf numFmtId="49" fontId="49" fillId="0" borderId="1">
      <alignment horizontal="left" vertical="center" wrapText="1"/>
    </xf>
    <xf numFmtId="49" fontId="1" fillId="0" borderId="0"/>
    <xf numFmtId="0" fontId="4" fillId="0" borderId="7">
      <alignment horizontal="center" vertical="center"/>
    </xf>
    <xf numFmtId="179" fontId="49" fillId="0" borderId="1">
      <alignment horizontal="right" vertical="center"/>
    </xf>
    <xf numFmtId="49" fontId="1" fillId="0" borderId="0"/>
    <xf numFmtId="0" fontId="20" fillId="0" borderId="0">
      <alignment vertical="top"/>
    </xf>
    <xf numFmtId="0" fontId="4" fillId="0" borderId="0">
      <alignment horizontal="right" wrapText="1"/>
    </xf>
    <xf numFmtId="180" fontId="49" fillId="0" borderId="1">
      <alignment horizontal="right" vertical="center"/>
    </xf>
    <xf numFmtId="181" fontId="49" fillId="0" borderId="1">
      <alignment horizontal="right" vertical="center"/>
    </xf>
    <xf numFmtId="0" fontId="4" fillId="0" borderId="7">
      <alignment horizontal="center" vertical="center"/>
    </xf>
    <xf numFmtId="0" fontId="4" fillId="0" borderId="0"/>
    <xf numFmtId="0" fontId="51" fillId="0" borderId="9">
      <alignment horizontal="center" vertical="center"/>
    </xf>
    <xf numFmtId="0" fontId="20" fillId="0" borderId="1"/>
    <xf numFmtId="0" fontId="3" fillId="0" borderId="4">
      <alignment horizontal="left" vertical="center"/>
    </xf>
    <xf numFmtId="0" fontId="1" fillId="0" borderId="1">
      <alignment horizontal="center" vertical="center"/>
    </xf>
    <xf numFmtId="0" fontId="1" fillId="0" borderId="8">
      <alignment horizontal="center" vertical="center" wrapText="1"/>
    </xf>
    <xf numFmtId="49" fontId="4" fillId="0" borderId="1">
      <alignment horizontal="center" vertical="center"/>
      <protection locked="0"/>
    </xf>
    <xf numFmtId="0" fontId="4" fillId="0" borderId="9">
      <alignment horizontal="center" vertical="center"/>
      <protection locked="0"/>
    </xf>
    <xf numFmtId="0" fontId="1" fillId="0" borderId="1"/>
    <xf numFmtId="0" fontId="50" fillId="0" borderId="4">
      <alignment horizontal="center" vertical="center"/>
    </xf>
    <xf numFmtId="0" fontId="3" fillId="0" borderId="9">
      <alignment horizontal="right" vertical="center"/>
      <protection locked="0"/>
    </xf>
    <xf numFmtId="3" fontId="1" fillId="0" borderId="7">
      <alignment horizontal="center" vertical="center"/>
    </xf>
    <xf numFmtId="0" fontId="1" fillId="0" borderId="1"/>
    <xf numFmtId="0" fontId="1" fillId="0" borderId="0">
      <alignment horizontal="right" vertical="center"/>
    </xf>
    <xf numFmtId="0" fontId="50" fillId="0" borderId="4">
      <alignment horizontal="center" vertical="center"/>
      <protection locked="0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4" fillId="0" borderId="9">
      <alignment horizontal="center" vertical="center"/>
    </xf>
    <xf numFmtId="0" fontId="1" fillId="0" borderId="0">
      <alignment horizontal="right"/>
    </xf>
    <xf numFmtId="0" fontId="2" fillId="0" borderId="0">
      <alignment horizontal="center" vertical="top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4" fillId="0" borderId="7">
      <alignment horizontal="center" vertical="center"/>
      <protection locked="0"/>
    </xf>
    <xf numFmtId="0" fontId="20" fillId="0" borderId="1">
      <alignment horizontal="center" vertical="center"/>
    </xf>
    <xf numFmtId="0" fontId="1" fillId="0" borderId="0"/>
    <xf numFmtId="0" fontId="27" fillId="0" borderId="0">
      <alignment horizontal="center" vertical="center"/>
    </xf>
    <xf numFmtId="0" fontId="1" fillId="0" borderId="8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4" fillId="0" borderId="8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6" fillId="0" borderId="0">
      <alignment horizontal="center" vertical="center" wrapText="1"/>
    </xf>
    <xf numFmtId="0" fontId="4" fillId="0" borderId="9">
      <alignment horizontal="center" vertical="center"/>
    </xf>
    <xf numFmtId="0" fontId="4" fillId="0" borderId="0">
      <protection locked="0"/>
    </xf>
    <xf numFmtId="0" fontId="4" fillId="0" borderId="1">
      <alignment horizontal="center" vertical="center"/>
      <protection locked="0"/>
    </xf>
    <xf numFmtId="0" fontId="3" fillId="0" borderId="0">
      <alignment horizontal="left" vertical="center"/>
    </xf>
    <xf numFmtId="4" fontId="3" fillId="0" borderId="1">
      <alignment horizontal="right" vertical="center"/>
    </xf>
    <xf numFmtId="0" fontId="50" fillId="0" borderId="1">
      <alignment horizontal="center" vertical="center"/>
    </xf>
    <xf numFmtId="0" fontId="1" fillId="0" borderId="9">
      <alignment horizontal="center" vertical="center"/>
    </xf>
    <xf numFmtId="0" fontId="4" fillId="0" borderId="2">
      <alignment horizontal="center" vertical="center" wrapText="1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4" fillId="0" borderId="1">
      <alignment vertical="center"/>
      <protection locked="0"/>
    </xf>
    <xf numFmtId="0" fontId="4" fillId="0" borderId="3">
      <alignment horizontal="center" vertical="center" wrapText="1"/>
    </xf>
    <xf numFmtId="4" fontId="3" fillId="0" borderId="17">
      <alignment horizontal="right" vertical="center"/>
      <protection locked="0"/>
    </xf>
    <xf numFmtId="4" fontId="50" fillId="0" borderId="1">
      <alignment horizontal="right" vertical="center"/>
    </xf>
    <xf numFmtId="0" fontId="48" fillId="0" borderId="0">
      <alignment vertical="top"/>
      <protection locked="0"/>
    </xf>
    <xf numFmtId="0" fontId="4" fillId="0" borderId="4">
      <alignment horizontal="center" vertical="center" wrapText="1"/>
    </xf>
    <xf numFmtId="4" fontId="3" fillId="0" borderId="17">
      <alignment horizontal="right" vertical="center"/>
    </xf>
    <xf numFmtId="4" fontId="50" fillId="0" borderId="1">
      <alignment horizontal="right" vertical="center"/>
      <protection locked="0"/>
    </xf>
    <xf numFmtId="0" fontId="3" fillId="0" borderId="4">
      <alignment horizontal="left" vertical="center" wrapText="1"/>
    </xf>
    <xf numFmtId="0" fontId="48" fillId="0" borderId="0">
      <alignment vertical="top"/>
      <protection locked="0"/>
    </xf>
    <xf numFmtId="0" fontId="1" fillId="0" borderId="16">
      <alignment horizontal="center" vertical="center" wrapText="1"/>
    </xf>
    <xf numFmtId="0" fontId="3" fillId="0" borderId="17">
      <alignment horizontal="center" vertical="center"/>
    </xf>
    <xf numFmtId="0" fontId="1" fillId="0" borderId="0"/>
    <xf numFmtId="0" fontId="22" fillId="0" borderId="0">
      <alignment horizontal="center" vertical="center"/>
    </xf>
    <xf numFmtId="0" fontId="6" fillId="0" borderId="0">
      <alignment horizontal="center" vertical="center"/>
      <protection locked="0"/>
    </xf>
    <xf numFmtId="0" fontId="4" fillId="0" borderId="0">
      <alignment horizontal="left" vertical="center"/>
    </xf>
    <xf numFmtId="0" fontId="3" fillId="0" borderId="0">
      <alignment horizontal="left" vertical="center"/>
    </xf>
    <xf numFmtId="0" fontId="4" fillId="0" borderId="7">
      <alignment horizontal="center" vertical="center"/>
    </xf>
    <xf numFmtId="0" fontId="1" fillId="0" borderId="3">
      <alignment horizontal="center" vertical="center" wrapText="1"/>
    </xf>
    <xf numFmtId="49" fontId="4" fillId="0" borderId="1">
      <alignment horizontal="center" vertical="center"/>
    </xf>
    <xf numFmtId="0" fontId="1" fillId="0" borderId="4">
      <alignment horizontal="center" vertical="center"/>
    </xf>
    <xf numFmtId="0" fontId="4" fillId="0" borderId="1">
      <alignment vertical="center" wrapText="1"/>
    </xf>
    <xf numFmtId="0" fontId="1" fillId="0" borderId="7">
      <alignment horizontal="center" vertical="center"/>
    </xf>
    <xf numFmtId="49" fontId="1" fillId="0" borderId="1"/>
    <xf numFmtId="0" fontId="3" fillId="0" borderId="1">
      <alignment horizontal="left" vertical="center" wrapText="1"/>
    </xf>
    <xf numFmtId="0" fontId="51" fillId="0" borderId="7">
      <alignment horizontal="center" vertical="center"/>
    </xf>
    <xf numFmtId="0" fontId="3" fillId="0" borderId="7">
      <alignment horizontal="center" vertical="center"/>
      <protection locked="0"/>
    </xf>
    <xf numFmtId="0" fontId="1" fillId="0" borderId="8">
      <alignment horizontal="center" vertical="center"/>
      <protection locked="0"/>
    </xf>
    <xf numFmtId="0" fontId="1" fillId="0" borderId="15">
      <alignment horizontal="center" vertical="center" wrapText="1"/>
      <protection locked="0"/>
    </xf>
    <xf numFmtId="0" fontId="1" fillId="0" borderId="0"/>
    <xf numFmtId="0" fontId="1" fillId="0" borderId="16">
      <alignment horizontal="center" vertical="center"/>
      <protection locked="0"/>
    </xf>
    <xf numFmtId="0" fontId="1" fillId="0" borderId="9">
      <alignment horizontal="center" vertical="center" wrapText="1"/>
    </xf>
    <xf numFmtId="0" fontId="2" fillId="0" borderId="0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1" fillId="0" borderId="15">
      <alignment horizontal="center" vertical="center" wrapText="1"/>
    </xf>
    <xf numFmtId="0" fontId="3" fillId="0" borderId="0">
      <alignment horizontal="left" vertical="center"/>
      <protection locked="0"/>
    </xf>
    <xf numFmtId="0" fontId="3" fillId="0" borderId="0">
      <alignment vertical="top"/>
      <protection locked="0"/>
    </xf>
    <xf numFmtId="0" fontId="1" fillId="0" borderId="14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1" fillId="0" borderId="4">
      <alignment horizontal="center" vertical="center"/>
      <protection locked="0"/>
    </xf>
    <xf numFmtId="0" fontId="3" fillId="0" borderId="15">
      <alignment horizontal="right" vertical="center"/>
      <protection locked="0"/>
    </xf>
    <xf numFmtId="0" fontId="4" fillId="0" borderId="3">
      <alignment horizontal="center" vertical="center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4">
      <alignment horizontal="center" vertical="center"/>
      <protection locked="0"/>
    </xf>
    <xf numFmtId="4" fontId="3" fillId="0" borderId="4">
      <alignment horizontal="right" vertical="center"/>
      <protection locked="0"/>
    </xf>
    <xf numFmtId="0" fontId="1" fillId="0" borderId="13">
      <alignment horizontal="center" vertical="center" wrapText="1"/>
    </xf>
    <xf numFmtId="0" fontId="1" fillId="0" borderId="1">
      <alignment horizontal="center" vertical="center"/>
      <protection locked="0"/>
    </xf>
    <xf numFmtId="3" fontId="1" fillId="0" borderId="15">
      <alignment horizontal="center" vertical="center"/>
    </xf>
    <xf numFmtId="0" fontId="3" fillId="0" borderId="15">
      <alignment horizontal="right" vertical="center"/>
    </xf>
    <xf numFmtId="0" fontId="3" fillId="0" borderId="1">
      <alignment horizontal="lef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9">
      <alignment horizontal="center" vertical="center" wrapText="1"/>
      <protection locked="0"/>
    </xf>
    <xf numFmtId="0" fontId="4" fillId="0" borderId="2">
      <alignment horizontal="center" vertical="center" wrapText="1"/>
    </xf>
    <xf numFmtId="0" fontId="1" fillId="0" borderId="0"/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3" fillId="0" borderId="0">
      <alignment horizontal="left" vertical="center" wrapText="1"/>
      <protection locked="0"/>
    </xf>
    <xf numFmtId="0" fontId="3" fillId="0" borderId="1">
      <alignment horizontal="right" vertical="center" wrapText="1"/>
    </xf>
    <xf numFmtId="0" fontId="3" fillId="0" borderId="9">
      <alignment horizontal="left" vertical="center"/>
    </xf>
    <xf numFmtId="0" fontId="4" fillId="0" borderId="2">
      <alignment horizontal="center" vertical="center" wrapText="1"/>
    </xf>
    <xf numFmtId="0" fontId="3" fillId="0" borderId="1">
      <alignment horizontal="right" vertical="center" wrapText="1"/>
      <protection locked="0"/>
    </xf>
    <xf numFmtId="0" fontId="4" fillId="0" borderId="0"/>
    <xf numFmtId="0" fontId="4" fillId="0" borderId="4">
      <alignment horizontal="center" vertical="center"/>
    </xf>
    <xf numFmtId="0" fontId="8" fillId="0" borderId="0">
      <alignment horizontal="right"/>
      <protection locked="0"/>
    </xf>
    <xf numFmtId="0" fontId="4" fillId="0" borderId="7">
      <alignment horizontal="center" vertical="center"/>
    </xf>
    <xf numFmtId="0" fontId="4" fillId="0" borderId="2">
      <alignment horizontal="center" vertical="center"/>
    </xf>
    <xf numFmtId="0" fontId="3" fillId="0" borderId="4">
      <alignment horizontal="left" vertical="center" wrapText="1"/>
    </xf>
    <xf numFmtId="0" fontId="9" fillId="0" borderId="0">
      <alignment horizontal="center" vertical="center" wrapText="1"/>
      <protection locked="0"/>
    </xf>
    <xf numFmtId="0" fontId="50" fillId="0" borderId="1">
      <alignment horizontal="center" vertical="center"/>
    </xf>
    <xf numFmtId="0" fontId="48" fillId="0" borderId="0">
      <alignment vertical="top"/>
      <protection locked="0"/>
    </xf>
    <xf numFmtId="0" fontId="4" fillId="0" borderId="8">
      <alignment horizontal="center" vertical="center"/>
    </xf>
    <xf numFmtId="0" fontId="1" fillId="0" borderId="17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50" fillId="0" borderId="1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4" fillId="0" borderId="0">
      <alignment horizontal="left" vertical="center" wrapText="1"/>
    </xf>
    <xf numFmtId="0" fontId="4" fillId="0" borderId="2">
      <alignment horizontal="center" vertical="center"/>
      <protection locked="0"/>
    </xf>
    <xf numFmtId="0" fontId="26" fillId="0" borderId="0">
      <alignment horizontal="center" vertical="center"/>
    </xf>
    <xf numFmtId="0" fontId="3" fillId="0" borderId="15">
      <alignment horizontal="left" vertical="center" wrapText="1"/>
    </xf>
    <xf numFmtId="0" fontId="1" fillId="0" borderId="15">
      <alignment horizontal="center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wrapText="1"/>
    </xf>
    <xf numFmtId="0" fontId="1" fillId="0" borderId="0">
      <alignment vertical="top"/>
      <protection locked="0"/>
    </xf>
    <xf numFmtId="4" fontId="3" fillId="0" borderId="15">
      <alignment horizontal="right" vertical="center"/>
    </xf>
    <xf numFmtId="3" fontId="4" fillId="0" borderId="15">
      <alignment horizontal="center" vertical="center"/>
    </xf>
    <xf numFmtId="0" fontId="4" fillId="0" borderId="3">
      <alignment horizontal="center" vertical="center"/>
      <protection locked="0"/>
    </xf>
    <xf numFmtId="0" fontId="4" fillId="0" borderId="8">
      <alignment horizontal="center" vertical="center"/>
    </xf>
    <xf numFmtId="0" fontId="4" fillId="0" borderId="15">
      <alignment horizontal="center" vertical="center"/>
      <protection locked="0"/>
    </xf>
    <xf numFmtId="0" fontId="3" fillId="0" borderId="8">
      <alignment horizontal="left" vertical="center"/>
      <protection locked="0"/>
    </xf>
    <xf numFmtId="0" fontId="4" fillId="0" borderId="7">
      <alignment horizontal="center" vertical="center"/>
      <protection locked="0"/>
    </xf>
    <xf numFmtId="0" fontId="4" fillId="0" borderId="9">
      <alignment horizontal="center" vertical="center"/>
    </xf>
    <xf numFmtId="0" fontId="1" fillId="0" borderId="13">
      <alignment horizontal="center" vertical="center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3" fontId="4" fillId="0" borderId="15">
      <alignment horizontal="center" vertical="center"/>
      <protection locked="0"/>
    </xf>
    <xf numFmtId="0" fontId="1" fillId="0" borderId="13">
      <alignment horizontal="center" vertical="center" wrapText="1"/>
    </xf>
    <xf numFmtId="0" fontId="1" fillId="0" borderId="0"/>
    <xf numFmtId="0" fontId="1" fillId="0" borderId="0">
      <protection locked="0"/>
    </xf>
    <xf numFmtId="0" fontId="4" fillId="0" borderId="8">
      <alignment horizontal="center" vertical="center"/>
      <protection locked="0"/>
    </xf>
    <xf numFmtId="0" fontId="4" fillId="0" borderId="8">
      <alignment horizontal="center" vertical="center" wrapText="1"/>
    </xf>
    <xf numFmtId="0" fontId="4" fillId="0" borderId="9">
      <alignment horizontal="center" vertical="center" wrapText="1"/>
    </xf>
    <xf numFmtId="0" fontId="2" fillId="0" borderId="0">
      <alignment horizontal="center" vertical="center"/>
    </xf>
    <xf numFmtId="0" fontId="4" fillId="0" borderId="0">
      <protection locked="0"/>
    </xf>
    <xf numFmtId="0" fontId="4" fillId="0" borderId="7">
      <alignment horizontal="center" vertical="center" wrapText="1"/>
      <protection locked="0"/>
    </xf>
    <xf numFmtId="0" fontId="4" fillId="0" borderId="15">
      <alignment horizontal="center" vertical="center" wrapText="1"/>
      <protection locked="0"/>
    </xf>
    <xf numFmtId="0" fontId="48" fillId="0" borderId="0">
      <alignment vertical="top"/>
      <protection locked="0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3" fontId="4" fillId="0" borderId="15">
      <alignment horizontal="center" vertical="top"/>
      <protection locked="0"/>
    </xf>
    <xf numFmtId="0" fontId="4" fillId="0" borderId="2">
      <alignment horizontal="center" vertical="center" wrapText="1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1" fillId="0" borderId="15">
      <alignment horizontal="center" vertical="top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7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9">
      <alignment horizontal="center" vertical="center"/>
    </xf>
    <xf numFmtId="0" fontId="4" fillId="0" borderId="9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2">
      <alignment horizontal="center" vertical="center"/>
      <protection locked="0"/>
    </xf>
    <xf numFmtId="4" fontId="50" fillId="0" borderId="1">
      <alignment horizontal="right" vertical="center"/>
    </xf>
    <xf numFmtId="0" fontId="1" fillId="0" borderId="8">
      <alignment horizontal="center" vertical="center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0"/>
    <xf numFmtId="4" fontId="3" fillId="0" borderId="1">
      <alignment horizontal="right" vertical="center"/>
    </xf>
    <xf numFmtId="0" fontId="3" fillId="0" borderId="0">
      <alignment horizontal="right" vertical="center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50" fillId="0" borderId="1">
      <alignment horizontal="right" vertical="center"/>
    </xf>
    <xf numFmtId="0" fontId="48" fillId="0" borderId="0">
      <alignment vertical="top"/>
      <protection locked="0"/>
    </xf>
    <xf numFmtId="49" fontId="1" fillId="0" borderId="0"/>
    <xf numFmtId="0" fontId="9" fillId="0" borderId="0">
      <alignment horizontal="center" vertical="center"/>
    </xf>
    <xf numFmtId="49" fontId="4" fillId="0" borderId="7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7">
      <alignment horizontal="center" vertical="center"/>
    </xf>
    <xf numFmtId="49" fontId="4" fillId="0" borderId="9">
      <alignment horizontal="center" vertical="center" wrapText="1"/>
    </xf>
    <xf numFmtId="0" fontId="1" fillId="0" borderId="9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9">
      <alignment horizontal="center" vertical="center"/>
    </xf>
    <xf numFmtId="0" fontId="4" fillId="0" borderId="8">
      <alignment horizontal="center" vertical="center"/>
    </xf>
    <xf numFmtId="0" fontId="3" fillId="0" borderId="0">
      <alignment horizontal="right"/>
    </xf>
    <xf numFmtId="0" fontId="4" fillId="0" borderId="13">
      <alignment horizontal="center" vertical="center"/>
    </xf>
    <xf numFmtId="0" fontId="4" fillId="0" borderId="15">
      <alignment horizontal="center" vertical="center"/>
    </xf>
    <xf numFmtId="0" fontId="1" fillId="0" borderId="1">
      <alignment horizontal="center"/>
    </xf>
    <xf numFmtId="0" fontId="48" fillId="0" borderId="0">
      <alignment vertical="top"/>
      <protection locked="0"/>
    </xf>
    <xf numFmtId="49" fontId="1" fillId="0" borderId="0">
      <alignment horizontal="center"/>
    </xf>
    <xf numFmtId="0" fontId="4" fillId="0" borderId="8">
      <alignment horizontal="center" vertical="center"/>
    </xf>
    <xf numFmtId="49" fontId="4" fillId="0" borderId="8">
      <alignment horizontal="center" vertical="center" wrapText="1"/>
    </xf>
    <xf numFmtId="0" fontId="1" fillId="0" borderId="0">
      <alignment horizontal="center" wrapText="1"/>
    </xf>
    <xf numFmtId="0" fontId="17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18" fillId="0" borderId="1">
      <alignment horizontal="center" vertical="center" wrapText="1"/>
    </xf>
    <xf numFmtId="4" fontId="3" fillId="0" borderId="1">
      <alignment horizontal="right" vertical="center"/>
    </xf>
    <xf numFmtId="0" fontId="18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7">
      <alignment horizontal="center" vertical="center"/>
    </xf>
    <xf numFmtId="0" fontId="4" fillId="0" borderId="1">
      <alignment horizontal="center" vertical="center"/>
    </xf>
    <xf numFmtId="0" fontId="18" fillId="0" borderId="7">
      <alignment horizontal="center" vertical="center" wrapText="1"/>
    </xf>
    <xf numFmtId="4" fontId="3" fillId="0" borderId="7">
      <alignment horizontal="right" vertical="center"/>
    </xf>
    <xf numFmtId="0" fontId="4" fillId="0" borderId="9">
      <alignment horizontal="center" vertical="center"/>
    </xf>
    <xf numFmtId="0" fontId="18" fillId="0" borderId="0">
      <alignment wrapText="1"/>
    </xf>
    <xf numFmtId="0" fontId="3" fillId="0" borderId="0">
      <alignment horizontal="right" wrapText="1"/>
    </xf>
    <xf numFmtId="0" fontId="1" fillId="0" borderId="0"/>
    <xf numFmtId="0" fontId="48" fillId="0" borderId="0">
      <alignment vertical="top"/>
      <protection locked="0"/>
    </xf>
    <xf numFmtId="0" fontId="4" fillId="0" borderId="8">
      <alignment horizontal="center" vertical="center"/>
    </xf>
    <xf numFmtId="0" fontId="18" fillId="0" borderId="0">
      <alignment horizontal="center"/>
    </xf>
    <xf numFmtId="0" fontId="18" fillId="0" borderId="0"/>
    <xf numFmtId="0" fontId="4" fillId="0" borderId="3">
      <alignment horizontal="center" vertical="center" wrapText="1"/>
      <protection locked="0"/>
    </xf>
    <xf numFmtId="0" fontId="4" fillId="0" borderId="0"/>
    <xf numFmtId="0" fontId="1" fillId="0" borderId="1"/>
    <xf numFmtId="0" fontId="4" fillId="0" borderId="4">
      <alignment horizontal="center" vertical="center" wrapText="1"/>
      <protection locked="0"/>
    </xf>
    <xf numFmtId="0" fontId="4" fillId="0" borderId="8">
      <alignment horizontal="center" vertical="center"/>
    </xf>
    <xf numFmtId="0" fontId="4" fillId="0" borderId="9">
      <alignment horizontal="center" vertical="center"/>
      <protection locked="0"/>
    </xf>
    <xf numFmtId="0" fontId="1" fillId="0" borderId="1">
      <alignment horizontal="center" vertical="center"/>
    </xf>
    <xf numFmtId="0" fontId="4" fillId="0" borderId="9">
      <alignment horizontal="center" vertical="center" wrapText="1"/>
      <protection locked="0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9">
      <alignment horizontal="center" vertical="center"/>
    </xf>
    <xf numFmtId="0" fontId="1" fillId="0" borderId="9">
      <alignment horizontal="center"/>
    </xf>
    <xf numFmtId="0" fontId="1" fillId="0" borderId="1"/>
    <xf numFmtId="0" fontId="4" fillId="0" borderId="8">
      <alignment horizontal="center" vertical="center" wrapText="1"/>
      <protection locked="0"/>
    </xf>
    <xf numFmtId="0" fontId="48" fillId="0" borderId="0">
      <alignment vertical="top"/>
      <protection locked="0"/>
    </xf>
    <xf numFmtId="49" fontId="8" fillId="0" borderId="0">
      <protection locked="0"/>
    </xf>
    <xf numFmtId="0" fontId="1" fillId="0" borderId="1">
      <alignment horizontal="center"/>
    </xf>
    <xf numFmtId="0" fontId="4" fillId="0" borderId="0">
      <alignment horizontal="left" vertical="center"/>
    </xf>
    <xf numFmtId="49" fontId="4" fillId="0" borderId="2">
      <alignment horizontal="center" vertical="center" wrapText="1"/>
      <protection locked="0"/>
    </xf>
    <xf numFmtId="0" fontId="1" fillId="0" borderId="0">
      <alignment vertical="center"/>
    </xf>
    <xf numFmtId="0" fontId="3" fillId="0" borderId="0">
      <alignment horizontal="right" vertical="center"/>
      <protection locked="0"/>
    </xf>
    <xf numFmtId="0" fontId="3" fillId="0" borderId="9">
      <alignment vertical="center" wrapText="1"/>
      <protection locked="0"/>
    </xf>
    <xf numFmtId="49" fontId="4" fillId="0" borderId="3">
      <alignment horizontal="center" vertical="center" wrapText="1"/>
      <protection locked="0"/>
    </xf>
    <xf numFmtId="0" fontId="6" fillId="0" borderId="0">
      <alignment horizontal="center" vertical="center" wrapText="1"/>
    </xf>
    <xf numFmtId="0" fontId="3" fillId="0" borderId="0">
      <alignment horizontal="right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7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8">
      <alignment horizontal="left" vertical="center"/>
    </xf>
    <xf numFmtId="0" fontId="4" fillId="0" borderId="4">
      <alignment horizontal="center" vertical="center" wrapText="1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9">
      <alignment horizontal="left" vertical="center"/>
    </xf>
    <xf numFmtId="0" fontId="4" fillId="0" borderId="0">
      <alignment wrapText="1"/>
    </xf>
    <xf numFmtId="0" fontId="3" fillId="0" borderId="1">
      <alignment horizontal="left" vertical="center" wrapText="1"/>
    </xf>
    <xf numFmtId="0" fontId="4" fillId="0" borderId="0"/>
    <xf numFmtId="0" fontId="4" fillId="0" borderId="13">
      <alignment horizontal="center" vertical="center" wrapText="1"/>
    </xf>
    <xf numFmtId="0" fontId="4" fillId="0" borderId="2">
      <alignment horizontal="center" vertical="center"/>
    </xf>
    <xf numFmtId="0" fontId="4" fillId="0" borderId="17">
      <alignment horizontal="center" vertical="center" wrapText="1"/>
      <protection locked="0"/>
    </xf>
    <xf numFmtId="0" fontId="4" fillId="0" borderId="14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15">
      <alignment horizontal="center" vertical="center" wrapText="1"/>
    </xf>
    <xf numFmtId="4" fontId="3" fillId="0" borderId="1">
      <alignment horizontal="right" vertical="center" wrapText="1"/>
    </xf>
    <xf numFmtId="0" fontId="4" fillId="0" borderId="8">
      <alignment horizontal="center" vertical="center"/>
    </xf>
    <xf numFmtId="0" fontId="3" fillId="0" borderId="16">
      <alignment horizontal="left" vertical="center"/>
    </xf>
    <xf numFmtId="0" fontId="4" fillId="0" borderId="13">
      <alignment horizontal="center" vertical="center" wrapText="1"/>
      <protection locked="0"/>
    </xf>
    <xf numFmtId="0" fontId="4" fillId="0" borderId="26">
      <alignment horizontal="center" vertical="center"/>
    </xf>
    <xf numFmtId="0" fontId="4" fillId="0" borderId="15">
      <alignment horizontal="center" vertical="center"/>
    </xf>
    <xf numFmtId="0" fontId="4" fillId="0" borderId="15">
      <alignment horizontal="center" vertical="center" wrapText="1"/>
      <protection locked="0"/>
    </xf>
    <xf numFmtId="0" fontId="1" fillId="0" borderId="0">
      <protection locked="0"/>
    </xf>
    <xf numFmtId="0" fontId="4" fillId="0" borderId="9">
      <alignment horizontal="center" vertical="center"/>
    </xf>
    <xf numFmtId="0" fontId="3" fillId="0" borderId="0">
      <alignment horizontal="right" vertical="center"/>
    </xf>
    <xf numFmtId="0" fontId="3" fillId="0" borderId="15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3" fillId="0" borderId="1">
      <alignment horizontal="right" vertical="center"/>
    </xf>
    <xf numFmtId="0" fontId="48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8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9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48" fillId="0" borderId="0">
      <alignment vertical="top"/>
      <protection locked="0"/>
    </xf>
    <xf numFmtId="0" fontId="4" fillId="0" borderId="9">
      <alignment horizontal="center" vertical="center"/>
    </xf>
    <xf numFmtId="0" fontId="8" fillId="0" borderId="0">
      <alignment horizontal="right"/>
      <protection locked="0"/>
    </xf>
    <xf numFmtId="0" fontId="9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8">
      <alignment horizontal="center" vertical="center"/>
      <protection locked="0"/>
    </xf>
    <xf numFmtId="178" fontId="3" fillId="0" borderId="1">
      <alignment horizontal="right" vertical="center" wrapText="1"/>
    </xf>
    <xf numFmtId="49" fontId="4" fillId="0" borderId="2">
      <alignment horizontal="center" vertical="center" wrapText="1"/>
      <protection locked="0"/>
    </xf>
    <xf numFmtId="0" fontId="3" fillId="0" borderId="0">
      <alignment horizontal="right"/>
    </xf>
    <xf numFmtId="49" fontId="4" fillId="0" borderId="3">
      <alignment horizontal="center" vertical="center" wrapText="1"/>
      <protection locked="0"/>
    </xf>
    <xf numFmtId="0" fontId="4" fillId="0" borderId="9">
      <alignment horizontal="center" vertical="center"/>
    </xf>
    <xf numFmtId="49" fontId="4" fillId="0" borderId="1">
      <alignment horizontal="center" vertical="center"/>
      <protection locked="0"/>
    </xf>
    <xf numFmtId="0" fontId="9" fillId="0" borderId="0">
      <alignment horizontal="center" vertical="center"/>
      <protection locked="0"/>
    </xf>
    <xf numFmtId="0" fontId="4" fillId="0" borderId="2">
      <alignment horizontal="center" vertical="center"/>
    </xf>
    <xf numFmtId="0" fontId="4" fillId="0" borderId="7">
      <alignment horizontal="center" vertical="center" wrapText="1"/>
    </xf>
    <xf numFmtId="49" fontId="4" fillId="0" borderId="1">
      <alignment horizontal="center" vertical="center"/>
      <protection locked="0"/>
    </xf>
    <xf numFmtId="0" fontId="3" fillId="0" borderId="1">
      <alignment horizontal="right" vertical="center" wrapText="1"/>
    </xf>
    <xf numFmtId="49" fontId="1" fillId="0" borderId="0"/>
    <xf numFmtId="0" fontId="3" fillId="0" borderId="1">
      <alignment horizontal="right" vertical="center" wrapText="1"/>
      <protection locked="0"/>
    </xf>
    <xf numFmtId="0" fontId="9" fillId="0" borderId="0">
      <alignment horizontal="center" vertical="center"/>
      <protection locked="0"/>
    </xf>
    <xf numFmtId="0" fontId="4" fillId="0" borderId="2">
      <alignment horizontal="center" vertical="center"/>
    </xf>
    <xf numFmtId="0" fontId="48" fillId="0" borderId="0">
      <alignment vertical="top"/>
      <protection locked="0"/>
    </xf>
    <xf numFmtId="0" fontId="4" fillId="0" borderId="8">
      <alignment horizontal="center" vertical="center" wrapText="1"/>
    </xf>
    <xf numFmtId="0" fontId="1" fillId="0" borderId="9">
      <alignment horizontal="center" vertical="center"/>
      <protection locked="0"/>
    </xf>
    <xf numFmtId="0" fontId="4" fillId="0" borderId="1">
      <alignment horizontal="center" vertical="center"/>
    </xf>
    <xf numFmtId="0" fontId="3" fillId="0" borderId="1">
      <alignment horizontal="right" vertical="center"/>
    </xf>
    <xf numFmtId="0" fontId="1" fillId="0" borderId="0">
      <alignment horizontal="right"/>
    </xf>
    <xf numFmtId="178" fontId="3" fillId="0" borderId="1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9" fillId="0" borderId="0">
      <alignment horizontal="center" vertical="center"/>
    </xf>
    <xf numFmtId="178" fontId="3" fillId="0" borderId="1">
      <alignment horizontal="right" vertical="center"/>
    </xf>
    <xf numFmtId="0" fontId="1" fillId="0" borderId="0"/>
    <xf numFmtId="0" fontId="2" fillId="0" borderId="0">
      <alignment horizontal="center" vertical="center"/>
    </xf>
    <xf numFmtId="0" fontId="7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13">
      <alignment horizontal="center" vertical="center" wrapText="1"/>
    </xf>
    <xf numFmtId="0" fontId="4" fillId="0" borderId="2">
      <alignment horizontal="center" vertical="center"/>
    </xf>
    <xf numFmtId="0" fontId="4" fillId="0" borderId="14">
      <alignment horizontal="center" vertical="center" wrapText="1"/>
    </xf>
    <xf numFmtId="0" fontId="4" fillId="0" borderId="4">
      <alignment horizontal="center" vertical="center"/>
    </xf>
    <xf numFmtId="0" fontId="4" fillId="0" borderId="15">
      <alignment horizontal="center" vertical="center" wrapText="1"/>
    </xf>
    <xf numFmtId="0" fontId="4" fillId="0" borderId="1">
      <alignment horizontal="center" vertical="center"/>
    </xf>
    <xf numFmtId="0" fontId="4" fillId="0" borderId="15">
      <alignment horizontal="center" vertical="center"/>
    </xf>
    <xf numFmtId="0" fontId="4" fillId="0" borderId="8">
      <alignment horizontal="center" vertical="center" wrapText="1"/>
    </xf>
    <xf numFmtId="0" fontId="7" fillId="0" borderId="0">
      <alignment horizontal="center" vertical="center"/>
    </xf>
    <xf numFmtId="0" fontId="3" fillId="0" borderId="16">
      <alignment horizontal="left" vertical="center"/>
    </xf>
    <xf numFmtId="0" fontId="3" fillId="0" borderId="0">
      <alignment vertical="top"/>
      <protection locked="0"/>
    </xf>
    <xf numFmtId="0" fontId="4" fillId="0" borderId="0">
      <alignment wrapText="1"/>
    </xf>
    <xf numFmtId="0" fontId="3" fillId="0" borderId="15">
      <alignment horizontal="right" vertical="center"/>
    </xf>
    <xf numFmtId="0" fontId="2" fillId="0" borderId="0">
      <alignment horizontal="center" vertical="center"/>
      <protection locked="0"/>
    </xf>
    <xf numFmtId="0" fontId="3" fillId="0" borderId="15">
      <alignment horizontal="right" vertical="center"/>
      <protection locked="0"/>
    </xf>
    <xf numFmtId="0" fontId="4" fillId="0" borderId="8">
      <alignment horizontal="center" vertical="center" wrapText="1"/>
      <protection locked="0"/>
    </xf>
    <xf numFmtId="0" fontId="4" fillId="0" borderId="14">
      <alignment horizontal="center" vertical="center" wrapText="1"/>
      <protection locked="0"/>
    </xf>
    <xf numFmtId="0" fontId="4" fillId="0" borderId="8">
      <alignment horizontal="center" vertical="center"/>
      <protection locked="0"/>
    </xf>
    <xf numFmtId="0" fontId="4" fillId="0" borderId="15">
      <alignment horizontal="center" vertical="center" wrapText="1"/>
      <protection locked="0"/>
    </xf>
    <xf numFmtId="0" fontId="4" fillId="0" borderId="16">
      <alignment horizontal="center" vertical="center"/>
      <protection locked="0"/>
    </xf>
    <xf numFmtId="0" fontId="4" fillId="0" borderId="16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16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9">
      <alignment horizontal="center" vertical="center" wrapText="1"/>
    </xf>
    <xf numFmtId="0" fontId="3" fillId="0" borderId="7">
      <alignment horizontal="center" vertical="center" wrapText="1"/>
      <protection locked="0"/>
    </xf>
    <xf numFmtId="0" fontId="48" fillId="0" borderId="0">
      <alignment vertical="top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7">
      <alignment horizontal="center" vertical="center"/>
    </xf>
    <xf numFmtId="0" fontId="2" fillId="0" borderId="0">
      <alignment horizontal="center" vertical="center" wrapText="1"/>
      <protection locked="0"/>
    </xf>
    <xf numFmtId="0" fontId="3" fillId="0" borderId="15">
      <alignment horizontal="left" vertical="center" wrapText="1"/>
      <protection locked="0"/>
    </xf>
    <xf numFmtId="0" fontId="4" fillId="0" borderId="8">
      <alignment horizontal="center" vertical="center" wrapText="1"/>
      <protection locked="0"/>
    </xf>
    <xf numFmtId="0" fontId="3" fillId="0" borderId="0">
      <alignment vertical="top"/>
      <protection locked="0"/>
    </xf>
    <xf numFmtId="0" fontId="1" fillId="0" borderId="0">
      <alignment vertical="center"/>
    </xf>
    <xf numFmtId="0" fontId="4" fillId="0" borderId="16">
      <alignment horizontal="center" vertical="center" wrapText="1"/>
    </xf>
    <xf numFmtId="0" fontId="4" fillId="0" borderId="8">
      <alignment horizontal="center" vertical="center" wrapText="1"/>
    </xf>
    <xf numFmtId="0" fontId="6" fillId="0" borderId="0">
      <alignment horizontal="center" vertical="center"/>
    </xf>
    <xf numFmtId="0" fontId="3" fillId="0" borderId="0">
      <alignment horizontal="right" vertical="center"/>
      <protection locked="0"/>
    </xf>
    <xf numFmtId="0" fontId="3" fillId="0" borderId="15">
      <alignment horizontal="right" vertical="center"/>
    </xf>
    <xf numFmtId="0" fontId="3" fillId="0" borderId="0">
      <alignment horizontal="left" vertical="center"/>
      <protection locked="0"/>
    </xf>
    <xf numFmtId="0" fontId="3" fillId="0" borderId="0">
      <alignment horizontal="right"/>
      <protection locked="0"/>
    </xf>
    <xf numFmtId="0" fontId="3" fillId="0" borderId="0">
      <alignment vertical="top" wrapText="1"/>
      <protection locked="0"/>
    </xf>
    <xf numFmtId="0" fontId="4" fillId="0" borderId="1">
      <alignment horizontal="center" vertical="center" wrapText="1"/>
    </xf>
    <xf numFmtId="0" fontId="3" fillId="0" borderId="0">
      <alignment horizontal="right" wrapText="1"/>
      <protection locked="0"/>
    </xf>
    <xf numFmtId="0" fontId="4" fillId="0" borderId="8">
      <alignment horizontal="center" vertical="center"/>
      <protection locked="0"/>
    </xf>
    <xf numFmtId="0" fontId="3" fillId="0" borderId="1">
      <alignment horizontal="left" vertical="center" wrapText="1"/>
    </xf>
    <xf numFmtId="0" fontId="4" fillId="0" borderId="16">
      <alignment horizontal="center" vertical="center" wrapText="1"/>
      <protection locked="0"/>
    </xf>
    <xf numFmtId="0" fontId="4" fillId="0" borderId="16">
      <alignment horizontal="center" vertical="center"/>
      <protection locked="0"/>
    </xf>
    <xf numFmtId="0" fontId="3" fillId="0" borderId="2">
      <alignment horizontal="left" vertical="center" wrapText="1"/>
      <protection locked="0"/>
    </xf>
    <xf numFmtId="0" fontId="3" fillId="0" borderId="0">
      <alignment horizontal="right" vertical="center" wrapText="1"/>
    </xf>
    <xf numFmtId="0" fontId="4" fillId="0" borderId="1">
      <alignment horizontal="center" vertical="center" wrapText="1"/>
      <protection locked="0"/>
    </xf>
    <xf numFmtId="0" fontId="1" fillId="0" borderId="3">
      <alignment vertical="center"/>
    </xf>
    <xf numFmtId="0" fontId="3" fillId="0" borderId="0">
      <alignment horizontal="right" wrapText="1"/>
    </xf>
    <xf numFmtId="0" fontId="3" fillId="0" borderId="1">
      <alignment horizontal="right" vertical="center"/>
      <protection locked="0"/>
    </xf>
    <xf numFmtId="0" fontId="1" fillId="0" borderId="4">
      <alignment vertical="center"/>
    </xf>
    <xf numFmtId="0" fontId="4" fillId="0" borderId="9">
      <alignment horizontal="center" vertical="center" wrapText="1"/>
    </xf>
    <xf numFmtId="0" fontId="3" fillId="0" borderId="0">
      <alignment horizontal="right" vertical="center" wrapText="1"/>
      <protection locked="0"/>
    </xf>
    <xf numFmtId="0" fontId="2" fillId="0" borderId="0">
      <alignment horizontal="center" vertical="center"/>
    </xf>
    <xf numFmtId="0" fontId="48" fillId="0" borderId="0">
      <alignment vertical="top"/>
      <protection locked="0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8">
      <alignment horizontal="center" vertical="center"/>
    </xf>
    <xf numFmtId="4" fontId="4" fillId="0" borderId="7">
      <alignment vertical="center"/>
      <protection locked="0"/>
    </xf>
    <xf numFmtId="0" fontId="4" fillId="0" borderId="2">
      <alignment horizontal="center" vertical="center" wrapText="1"/>
    </xf>
    <xf numFmtId="0" fontId="4" fillId="0" borderId="1">
      <alignment horizontal="center" vertical="center"/>
      <protection locked="0"/>
    </xf>
    <xf numFmtId="0" fontId="1" fillId="0" borderId="0">
      <alignment horizontal="right" vertical="center"/>
    </xf>
    <xf numFmtId="0" fontId="4" fillId="0" borderId="0">
      <protection locked="0"/>
    </xf>
    <xf numFmtId="0" fontId="4" fillId="0" borderId="26">
      <alignment horizontal="center" vertical="center" wrapText="1"/>
    </xf>
    <xf numFmtId="0" fontId="20" fillId="0" borderId="0"/>
    <xf numFmtId="4" fontId="4" fillId="0" borderId="7">
      <alignment vertical="center"/>
    </xf>
    <xf numFmtId="0" fontId="1" fillId="0" borderId="1">
      <alignment horizontal="center"/>
    </xf>
    <xf numFmtId="0" fontId="4" fillId="0" borderId="7">
      <alignment horizontal="center" vertical="center"/>
      <protection locked="0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8" fillId="0" borderId="0">
      <alignment vertical="top"/>
      <protection locked="0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8">
      <alignment horizontal="left" vertical="center"/>
    </xf>
    <xf numFmtId="49" fontId="1" fillId="0" borderId="0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8">
      <alignment horizontal="left" vertical="center" wrapText="1"/>
      <protection locked="0"/>
    </xf>
    <xf numFmtId="49" fontId="1" fillId="0" borderId="0"/>
    <xf numFmtId="0" fontId="4" fillId="0" borderId="7">
      <alignment horizontal="center" vertical="center"/>
    </xf>
    <xf numFmtId="0" fontId="4" fillId="0" borderId="2">
      <alignment horizontal="center" vertical="center" wrapText="1"/>
    </xf>
    <xf numFmtId="0" fontId="4" fillId="0" borderId="2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4" fontId="3" fillId="0" borderId="1">
      <alignment horizontal="right" vertical="center" wrapText="1"/>
      <protection locked="0"/>
    </xf>
    <xf numFmtId="0" fontId="3" fillId="0" borderId="9">
      <alignment horizontal="left" vertical="center" wrapText="1"/>
      <protection locked="0"/>
    </xf>
    <xf numFmtId="0" fontId="4" fillId="0" borderId="8">
      <alignment horizontal="center" vertical="center"/>
    </xf>
    <xf numFmtId="0" fontId="4" fillId="0" borderId="0"/>
    <xf numFmtId="0" fontId="1" fillId="0" borderId="0">
      <alignment horizontal="right"/>
      <protection locked="0"/>
    </xf>
    <xf numFmtId="0" fontId="4" fillId="0" borderId="9">
      <alignment horizontal="center" vertical="center"/>
    </xf>
    <xf numFmtId="0" fontId="1" fillId="0" borderId="1">
      <alignment horizontal="center" vertical="center"/>
      <protection locked="0"/>
    </xf>
    <xf numFmtId="0" fontId="48" fillId="0" borderId="0">
      <alignment vertical="top"/>
      <protection locked="0"/>
    </xf>
    <xf numFmtId="0" fontId="49" fillId="0" borderId="0">
      <alignment vertical="top"/>
      <protection locked="0"/>
    </xf>
  </cellStyleXfs>
  <cellXfs count="286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392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147" applyNumberFormat="1" applyFont="1" applyBorder="1">
      <alignment horizontal="left" vertical="center" wrapText="1"/>
    </xf>
    <xf numFmtId="0" fontId="0" fillId="0" borderId="1" xfId="0" applyFont="1" applyBorder="1"/>
    <xf numFmtId="179" fontId="5" fillId="0" borderId="1" xfId="0" applyNumberFormat="1" applyFont="1" applyBorder="1" applyAlignment="1">
      <alignment horizontal="right" vertical="center"/>
    </xf>
    <xf numFmtId="0" fontId="3" fillId="0" borderId="1" xfId="564" applyFont="1" applyBorder="1">
      <alignment horizontal="center" vertical="center" wrapText="1"/>
      <protection locked="0"/>
    </xf>
    <xf numFmtId="0" fontId="3" fillId="0" borderId="1" xfId="649" applyFont="1" applyBorder="1">
      <alignment horizontal="left" vertical="center" wrapText="1"/>
      <protection locked="0"/>
    </xf>
    <xf numFmtId="0" fontId="3" fillId="0" borderId="1" xfId="658" applyFont="1" applyBorder="1">
      <alignment horizontal="left" vertical="center" wrapText="1"/>
      <protection locked="0"/>
    </xf>
    <xf numFmtId="49" fontId="1" fillId="0" borderId="0" xfId="650" applyNumberFormat="1" applyFont="1" applyBorder="1"/>
    <xf numFmtId="0" fontId="2" fillId="0" borderId="0" xfId="302" applyFont="1" applyBorder="1">
      <alignment horizontal="center" vertical="center"/>
    </xf>
    <xf numFmtId="0" fontId="4" fillId="0" borderId="0" xfId="647" applyFont="1" applyBorder="1">
      <alignment horizontal="left" vertical="center"/>
    </xf>
    <xf numFmtId="0" fontId="4" fillId="0" borderId="0" xfId="660" applyFont="1" applyBorder="1"/>
    <xf numFmtId="0" fontId="4" fillId="0" borderId="2" xfId="311" applyFont="1" applyBorder="1">
      <alignment horizontal="center" vertical="center" wrapText="1"/>
      <protection locked="0"/>
    </xf>
    <xf numFmtId="0" fontId="4" fillId="0" borderId="2" xfId="652" applyFont="1" applyBorder="1">
      <alignment horizontal="center" vertical="center" wrapText="1"/>
    </xf>
    <xf numFmtId="0" fontId="4" fillId="0" borderId="2" xfId="653" applyFont="1" applyBorder="1">
      <alignment horizontal="center" vertical="center"/>
    </xf>
    <xf numFmtId="0" fontId="4" fillId="0" borderId="3" xfId="386" applyFont="1" applyBorder="1">
      <alignment horizontal="center" vertical="center" wrapText="1"/>
      <protection locked="0"/>
    </xf>
    <xf numFmtId="0" fontId="4" fillId="0" borderId="3" xfId="654" applyFont="1" applyBorder="1">
      <alignment horizontal="center" vertical="center" wrapText="1"/>
    </xf>
    <xf numFmtId="0" fontId="4" fillId="0" borderId="3" xfId="84" applyFont="1" applyBorder="1">
      <alignment horizontal="center" vertical="center"/>
    </xf>
    <xf numFmtId="0" fontId="4" fillId="0" borderId="4" xfId="389" applyFont="1" applyBorder="1">
      <alignment horizontal="center" vertical="center" wrapText="1"/>
      <protection locked="0"/>
    </xf>
    <xf numFmtId="0" fontId="4" fillId="0" borderId="4" xfId="656" applyFont="1" applyBorder="1">
      <alignment horizontal="center" vertical="center" wrapText="1"/>
    </xf>
    <xf numFmtId="0" fontId="4" fillId="0" borderId="4" xfId="655" applyFont="1" applyBorder="1">
      <alignment horizontal="center" vertical="center"/>
    </xf>
    <xf numFmtId="0" fontId="3" fillId="0" borderId="1" xfId="642" applyFont="1" applyBorder="1">
      <alignment horizontal="left" vertical="center" wrapText="1"/>
    </xf>
    <xf numFmtId="0" fontId="1" fillId="0" borderId="5" xfId="66" applyFont="1" applyBorder="1">
      <alignment horizontal="center" vertical="center" wrapText="1"/>
      <protection locked="0"/>
    </xf>
    <xf numFmtId="0" fontId="3" fillId="0" borderId="5" xfId="645" applyFont="1" applyBorder="1">
      <alignment horizontal="left" vertical="center"/>
    </xf>
    <xf numFmtId="0" fontId="3" fillId="0" borderId="6" xfId="259" applyFont="1" applyBorder="1">
      <alignment horizontal="left" vertical="center"/>
    </xf>
    <xf numFmtId="0" fontId="1" fillId="0" borderId="0" xfId="100" applyFont="1" applyBorder="1">
      <alignment horizontal="right" vertical="center"/>
      <protection locked="0"/>
    </xf>
    <xf numFmtId="0" fontId="4" fillId="0" borderId="7" xfId="651" applyFont="1" applyBorder="1">
      <alignment horizontal="center" vertical="center"/>
    </xf>
    <xf numFmtId="0" fontId="4" fillId="0" borderId="8" xfId="659" applyFont="1" applyBorder="1">
      <alignment horizontal="center" vertical="center"/>
    </xf>
    <xf numFmtId="0" fontId="4" fillId="0" borderId="9" xfId="662" applyFont="1" applyBorder="1">
      <alignment horizontal="center" vertical="center"/>
    </xf>
    <xf numFmtId="0" fontId="3" fillId="0" borderId="0" xfId="104" applyFont="1" applyBorder="1">
      <alignment horizontal="right" vertical="center"/>
    </xf>
    <xf numFmtId="0" fontId="6" fillId="0" borderId="0" xfId="409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7" xfId="513" applyFont="1" applyBorder="1">
      <alignment horizontal="center" vertical="center" wrapText="1"/>
    </xf>
    <xf numFmtId="0" fontId="4" fillId="0" borderId="8" xfId="521" applyFont="1" applyBorder="1">
      <alignment horizontal="center" vertical="center" wrapText="1"/>
    </xf>
    <xf numFmtId="0" fontId="4" fillId="0" borderId="9" xfId="127" applyFont="1" applyBorder="1">
      <alignment horizontal="center" vertical="center" wrapText="1"/>
    </xf>
    <xf numFmtId="0" fontId="4" fillId="0" borderId="1" xfId="633" applyFont="1" applyBorder="1">
      <alignment horizontal="center" vertical="center" wrapText="1"/>
    </xf>
    <xf numFmtId="49" fontId="5" fillId="0" borderId="2" xfId="147" applyNumberFormat="1" applyFont="1" applyBorder="1">
      <alignment horizontal="left" vertical="center" wrapText="1"/>
    </xf>
    <xf numFmtId="0" fontId="3" fillId="0" borderId="10" xfId="635" applyFont="1" applyBorder="1">
      <alignment horizontal="center" vertical="center" wrapText="1"/>
      <protection locked="0"/>
    </xf>
    <xf numFmtId="0" fontId="3" fillId="0" borderId="10" xfId="407" applyFont="1" applyBorder="1">
      <alignment vertical="center" wrapText="1"/>
      <protection locked="0"/>
    </xf>
    <xf numFmtId="0" fontId="3" fillId="0" borderId="9" xfId="407" applyFont="1" applyBorder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620" applyFont="1" applyBorder="1">
      <alignment horizontal="center" vertical="center"/>
      <protection locked="0"/>
    </xf>
    <xf numFmtId="0" fontId="4" fillId="0" borderId="1" xfId="623" applyFont="1" applyBorder="1">
      <alignment horizontal="center" vertical="center" wrapText="1"/>
      <protection locked="0"/>
    </xf>
    <xf numFmtId="49" fontId="5" fillId="0" borderId="5" xfId="147" applyNumberFormat="1" applyFont="1" applyBorder="1">
      <alignment horizontal="left" vertical="center" wrapText="1"/>
    </xf>
    <xf numFmtId="49" fontId="5" fillId="0" borderId="6" xfId="147" applyNumberFormat="1" applyFont="1" applyBorder="1">
      <alignment horizontal="left" vertical="center" wrapText="1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610" applyFont="1" applyBorder="1">
      <alignment horizontal="right" vertical="center"/>
    </xf>
    <xf numFmtId="0" fontId="1" fillId="0" borderId="0" xfId="152" applyFont="1" applyBorder="1">
      <alignment vertical="top"/>
    </xf>
    <xf numFmtId="0" fontId="7" fillId="0" borderId="0" xfId="532" applyFont="1" applyBorder="1">
      <alignment horizontal="center" vertical="center" wrapText="1"/>
    </xf>
    <xf numFmtId="0" fontId="7" fillId="0" borderId="0" xfId="543" applyFont="1" applyBorder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546" applyFont="1" applyBorder="1" applyAlignment="1">
      <alignment vertical="center"/>
    </xf>
    <xf numFmtId="0" fontId="4" fillId="0" borderId="0" xfId="153" applyFont="1" applyBorder="1" applyAlignment="1">
      <alignment vertical="center"/>
    </xf>
    <xf numFmtId="0" fontId="4" fillId="0" borderId="0" xfId="611" applyFont="1" applyBorder="1" applyAlignment="1">
      <alignment vertical="center"/>
      <protection locked="0"/>
    </xf>
    <xf numFmtId="0" fontId="4" fillId="0" borderId="10" xfId="665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612" applyFont="1" applyBorder="1">
      <alignment horizontal="center" vertical="center" wrapText="1"/>
    </xf>
    <xf numFmtId="0" fontId="4" fillId="0" borderId="11" xfId="665" applyFont="1" applyFill="1" applyBorder="1" applyAlignment="1" applyProtection="1">
      <alignment horizontal="center" vertical="center"/>
    </xf>
    <xf numFmtId="0" fontId="4" fillId="0" borderId="10" xfId="540" applyFont="1" applyBorder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665" applyFont="1" applyFill="1" applyBorder="1" applyAlignment="1" applyProtection="1">
      <alignment horizontal="center" vertical="center"/>
    </xf>
    <xf numFmtId="0" fontId="4" fillId="0" borderId="10" xfId="78" applyFont="1" applyBorder="1">
      <alignment vertical="center" wrapText="1"/>
    </xf>
    <xf numFmtId="179" fontId="5" fillId="0" borderId="10" xfId="0" applyNumberFormat="1" applyFont="1" applyBorder="1" applyAlignment="1">
      <alignment horizontal="right" vertical="center"/>
    </xf>
    <xf numFmtId="179" fontId="5" fillId="0" borderId="10" xfId="0" applyNumberFormat="1" applyFont="1" applyBorder="1" applyAlignment="1">
      <alignment vertical="center" wrapText="1"/>
    </xf>
    <xf numFmtId="179" fontId="5" fillId="0" borderId="9" xfId="0" applyNumberFormat="1" applyFont="1" applyBorder="1" applyAlignment="1">
      <alignment vertical="center" wrapText="1"/>
    </xf>
    <xf numFmtId="0" fontId="1" fillId="0" borderId="0" xfId="566" applyFont="1" applyBorder="1">
      <alignment wrapText="1"/>
    </xf>
    <xf numFmtId="0" fontId="1" fillId="0" borderId="0" xfId="449" applyFont="1" applyBorder="1">
      <protection locked="0"/>
    </xf>
    <xf numFmtId="0" fontId="2" fillId="0" borderId="0" xfId="429" applyFont="1" applyBorder="1">
      <alignment horizontal="center" vertical="center" wrapText="1"/>
    </xf>
    <xf numFmtId="0" fontId="2" fillId="0" borderId="0" xfId="626" applyFont="1" applyBorder="1">
      <alignment horizontal="center" vertical="center"/>
      <protection locked="0"/>
    </xf>
    <xf numFmtId="0" fontId="3" fillId="0" borderId="0" xfId="568" applyFont="1" applyBorder="1">
      <alignment horizontal="left" vertical="center" wrapText="1"/>
    </xf>
    <xf numFmtId="0" fontId="4" fillId="0" borderId="0" xfId="546" applyFont="1" applyBorder="1">
      <alignment wrapText="1"/>
    </xf>
    <xf numFmtId="0" fontId="4" fillId="0" borderId="0" xfId="611" applyFont="1" applyBorder="1">
      <protection locked="0"/>
    </xf>
    <xf numFmtId="0" fontId="4" fillId="0" borderId="13" xfId="435" applyFont="1" applyBorder="1">
      <alignment horizontal="center" vertical="center" wrapText="1"/>
    </xf>
    <xf numFmtId="0" fontId="4" fillId="0" borderId="13" xfId="445" applyFont="1" applyBorder="1">
      <alignment horizontal="center" vertical="center" wrapText="1"/>
      <protection locked="0"/>
    </xf>
    <xf numFmtId="0" fontId="4" fillId="0" borderId="14" xfId="438" applyFont="1" applyBorder="1">
      <alignment horizontal="center" vertical="center" wrapText="1"/>
    </xf>
    <xf numFmtId="0" fontId="4" fillId="0" borderId="14" xfId="67" applyFont="1" applyBorder="1">
      <alignment horizontal="center" vertical="center" wrapText="1"/>
      <protection locked="0"/>
    </xf>
    <xf numFmtId="0" fontId="4" fillId="0" borderId="15" xfId="441" applyFont="1" applyBorder="1">
      <alignment horizontal="center" vertical="center" wrapText="1"/>
    </xf>
    <xf numFmtId="0" fontId="4" fillId="0" borderId="15" xfId="448" applyFont="1" applyBorder="1">
      <alignment horizontal="center" vertical="center" wrapText="1"/>
      <protection locked="0"/>
    </xf>
    <xf numFmtId="0" fontId="3" fillId="0" borderId="15" xfId="142" applyFont="1" applyBorder="1">
      <alignment horizontal="left" vertical="center" wrapText="1"/>
    </xf>
    <xf numFmtId="0" fontId="3" fillId="0" borderId="15" xfId="452" applyFont="1" applyBorder="1">
      <alignment horizontal="right" vertical="center"/>
      <protection locked="0"/>
    </xf>
    <xf numFmtId="0" fontId="3" fillId="0" borderId="5" xfId="572" applyFont="1" applyBorder="1">
      <alignment horizontal="center" vertical="center"/>
    </xf>
    <xf numFmtId="0" fontId="3" fillId="0" borderId="5" xfId="444" applyFont="1" applyBorder="1">
      <alignment horizontal="left" vertical="center"/>
    </xf>
    <xf numFmtId="0" fontId="3" fillId="0" borderId="5" xfId="68" applyFont="1" applyBorder="1">
      <alignment horizontal="left" vertical="center"/>
    </xf>
    <xf numFmtId="0" fontId="3" fillId="0" borderId="0" xfId="585" applyFont="1" applyBorder="1">
      <alignment vertical="top" wrapText="1"/>
      <protection locked="0"/>
    </xf>
    <xf numFmtId="0" fontId="3" fillId="0" borderId="0" xfId="628" applyFont="1" applyBorder="1">
      <alignment horizontal="right" vertical="center"/>
      <protection locked="0"/>
    </xf>
    <xf numFmtId="0" fontId="2" fillId="0" borderId="0" xfId="573" applyFont="1" applyBorder="1">
      <alignment horizontal="center" vertical="center" wrapText="1"/>
      <protection locked="0"/>
    </xf>
    <xf numFmtId="0" fontId="3" fillId="0" borderId="0" xfId="584" applyFont="1" applyBorder="1">
      <alignment horizontal="right"/>
      <protection locked="0"/>
    </xf>
    <xf numFmtId="0" fontId="4" fillId="0" borderId="8" xfId="575" applyFont="1" applyBorder="1">
      <alignment horizontal="center" vertical="center" wrapText="1"/>
      <protection locked="0"/>
    </xf>
    <xf numFmtId="0" fontId="4" fillId="0" borderId="8" xfId="588" applyFont="1" applyBorder="1">
      <alignment horizontal="center" vertical="center"/>
      <protection locked="0"/>
    </xf>
    <xf numFmtId="0" fontId="4" fillId="0" borderId="16" xfId="578" applyFont="1" applyBorder="1">
      <alignment horizontal="center" vertical="center" wrapText="1"/>
    </xf>
    <xf numFmtId="0" fontId="4" fillId="0" borderId="16" xfId="591" applyFont="1" applyBorder="1">
      <alignment horizontal="center" vertical="center"/>
      <protection locked="0"/>
    </xf>
    <xf numFmtId="0" fontId="3" fillId="0" borderId="0" xfId="600" applyFont="1" applyBorder="1">
      <alignment horizontal="right" vertical="center" wrapText="1"/>
      <protection locked="0"/>
    </xf>
    <xf numFmtId="0" fontId="3" fillId="0" borderId="0" xfId="593" applyFont="1" applyBorder="1">
      <alignment horizontal="right" vertical="center" wrapText="1"/>
    </xf>
    <xf numFmtId="0" fontId="3" fillId="0" borderId="0" xfId="587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6" xfId="590" applyFont="1" applyBorder="1">
      <alignment horizontal="center" vertical="center" wrapText="1"/>
      <protection locked="0"/>
    </xf>
    <xf numFmtId="0" fontId="4" fillId="0" borderId="15" xfId="541" applyFont="1" applyBorder="1">
      <alignment horizontal="center" vertical="center"/>
    </xf>
    <xf numFmtId="0" fontId="4" fillId="0" borderId="15" xfId="80" applyFont="1" applyBorder="1">
      <alignment horizontal="center" vertical="center"/>
      <protection locked="0"/>
    </xf>
    <xf numFmtId="0" fontId="3" fillId="0" borderId="15" xfId="582" applyFont="1" applyBorder="1">
      <alignment horizontal="right" vertical="center"/>
    </xf>
    <xf numFmtId="0" fontId="3" fillId="0" borderId="17" xfId="572" applyFont="1" applyBorder="1">
      <alignment horizontal="center" vertical="center"/>
    </xf>
    <xf numFmtId="0" fontId="3" fillId="0" borderId="16" xfId="444" applyFont="1" applyBorder="1">
      <alignment horizontal="left" vertical="center"/>
    </xf>
    <xf numFmtId="0" fontId="3" fillId="0" borderId="0" xfId="0" applyFont="1" applyBorder="1" applyAlignment="1">
      <alignment horizontal="right"/>
    </xf>
    <xf numFmtId="0" fontId="8" fillId="0" borderId="0" xfId="264" applyFont="1" applyBorder="1">
      <alignment horizontal="right"/>
      <protection locked="0"/>
    </xf>
    <xf numFmtId="49" fontId="8" fillId="0" borderId="0" xfId="401" applyNumberFormat="1" applyFont="1" applyBorder="1">
      <protection locked="0"/>
    </xf>
    <xf numFmtId="0" fontId="1" fillId="0" borderId="0" xfId="525" applyFont="1" applyBorder="1">
      <alignment horizontal="right"/>
    </xf>
    <xf numFmtId="0" fontId="3" fillId="0" borderId="0" xfId="562" applyFont="1" applyBorder="1">
      <alignment horizontal="right"/>
    </xf>
    <xf numFmtId="0" fontId="9" fillId="0" borderId="0" xfId="268" applyFont="1" applyBorder="1">
      <alignment horizontal="center" vertical="center" wrapText="1"/>
      <protection locked="0"/>
    </xf>
    <xf numFmtId="0" fontId="9" fillId="0" borderId="0" xfId="518" applyFont="1" applyBorder="1">
      <alignment horizontal="center" vertical="center"/>
      <protection locked="0"/>
    </xf>
    <xf numFmtId="0" fontId="9" fillId="0" borderId="0" xfId="528" applyFont="1" applyBorder="1">
      <alignment horizontal="center" vertical="center"/>
    </xf>
    <xf numFmtId="0" fontId="3" fillId="0" borderId="0" xfId="307" applyFont="1" applyBorder="1">
      <alignment horizontal="left" vertical="center"/>
      <protection locked="0"/>
    </xf>
    <xf numFmtId="0" fontId="4" fillId="0" borderId="2" xfId="277" applyFont="1" applyBorder="1">
      <alignment horizontal="center" vertical="center"/>
      <protection locked="0"/>
    </xf>
    <xf numFmtId="49" fontId="4" fillId="0" borderId="2" xfId="404" applyNumberFormat="1" applyFont="1" applyBorder="1">
      <alignment horizontal="center" vertical="center" wrapText="1"/>
      <protection locked="0"/>
    </xf>
    <xf numFmtId="0" fontId="4" fillId="0" borderId="3" xfId="57" applyFont="1" applyBorder="1">
      <alignment horizontal="center" vertical="center"/>
      <protection locked="0"/>
    </xf>
    <xf numFmtId="49" fontId="4" fillId="0" borderId="3" xfId="408" applyNumberFormat="1" applyFont="1" applyBorder="1">
      <alignment horizontal="center" vertical="center" wrapText="1"/>
      <protection locked="0"/>
    </xf>
    <xf numFmtId="49" fontId="4" fillId="0" borderId="1" xfId="514" applyNumberFormat="1" applyFont="1" applyBorder="1">
      <alignment horizontal="center" vertical="center"/>
      <protection locked="0"/>
    </xf>
    <xf numFmtId="0" fontId="4" fillId="0" borderId="1" xfId="540" applyFont="1" applyBorder="1">
      <alignment horizontal="center" vertical="center"/>
    </xf>
    <xf numFmtId="0" fontId="3" fillId="0" borderId="1" xfId="395" applyFont="1" applyBorder="1">
      <alignment horizontal="left" vertical="center" wrapText="1"/>
      <protection locked="0"/>
    </xf>
    <xf numFmtId="0" fontId="1" fillId="0" borderId="5" xfId="329" applyFont="1" applyBorder="1">
      <alignment horizontal="center" vertical="center"/>
      <protection locked="0"/>
    </xf>
    <xf numFmtId="0" fontId="1" fillId="0" borderId="6" xfId="522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404" applyNumberFormat="1" applyFont="1" applyBorder="1">
      <alignment horizontal="center" vertical="center" wrapText="1"/>
      <protection locked="0"/>
    </xf>
    <xf numFmtId="49" fontId="4" fillId="0" borderId="1" xfId="408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522" applyFont="1" applyBorder="1">
      <alignment horizontal="center" vertical="center"/>
      <protection locked="0"/>
    </xf>
    <xf numFmtId="0" fontId="6" fillId="0" borderId="0" xfId="580" applyFont="1" applyBorder="1">
      <alignment horizontal="center" vertical="center"/>
    </xf>
    <xf numFmtId="0" fontId="10" fillId="0" borderId="0" xfId="0" applyFont="1" applyBorder="1"/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" fillId="0" borderId="1" xfId="634" applyFont="1" applyBorder="1">
      <alignment vertical="center" wrapText="1"/>
    </xf>
    <xf numFmtId="0" fontId="3" fillId="0" borderId="1" xfId="624" applyFont="1" applyBorder="1">
      <alignment horizontal="center" vertical="center" wrapText="1"/>
    </xf>
    <xf numFmtId="0" fontId="3" fillId="0" borderId="1" xfId="627" applyFont="1" applyBorder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4" fillId="0" borderId="1" xfId="654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45" applyFont="1" applyBorder="1">
      <alignment horizontal="left" vertical="center"/>
    </xf>
    <xf numFmtId="0" fontId="3" fillId="0" borderId="1" xfId="259" applyFont="1" applyBorder="1">
      <alignment horizontal="left" vertical="center"/>
    </xf>
    <xf numFmtId="0" fontId="4" fillId="0" borderId="1" xfId="446" applyFont="1" applyBorder="1">
      <alignment horizontal="center" vertical="center"/>
    </xf>
    <xf numFmtId="0" fontId="4" fillId="0" borderId="1" xfId="437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83" applyFont="1" applyBorder="1">
      <alignment vertical="top"/>
      <protection locked="0"/>
    </xf>
    <xf numFmtId="49" fontId="1" fillId="0" borderId="0" xfId="293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61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311" applyFont="1" applyBorder="1">
      <alignment horizontal="center" vertical="center" wrapText="1"/>
      <protection locked="0"/>
    </xf>
    <xf numFmtId="0" fontId="4" fillId="0" borderId="1" xfId="386" applyFont="1" applyBorder="1">
      <alignment horizontal="center" vertical="center" wrapText="1"/>
      <protection locked="0"/>
    </xf>
    <xf numFmtId="0" fontId="4" fillId="0" borderId="1" xfId="57" applyFont="1" applyBorder="1">
      <alignment horizontal="center" vertical="center"/>
      <protection locked="0"/>
    </xf>
    <xf numFmtId="0" fontId="4" fillId="0" borderId="1" xfId="84" applyFont="1" applyBorder="1">
      <alignment horizontal="center" vertical="center"/>
    </xf>
    <xf numFmtId="0" fontId="4" fillId="0" borderId="1" xfId="242" applyFont="1" applyBorder="1">
      <alignment horizontal="center" vertical="center"/>
      <protection locked="0"/>
    </xf>
    <xf numFmtId="0" fontId="3" fillId="0" borderId="1" xfId="248" applyFont="1" applyBorder="1">
      <alignment horizontal="left" vertical="center"/>
    </xf>
    <xf numFmtId="49" fontId="5" fillId="0" borderId="1" xfId="147" applyNumberFormat="1" applyFont="1" applyBorder="1" applyAlignment="1">
      <alignment horizontal="left" vertical="center" wrapText="1" indent="1"/>
    </xf>
    <xf numFmtId="0" fontId="1" fillId="0" borderId="1" xfId="66" applyFont="1" applyBorder="1">
      <alignment horizontal="center" vertical="center" wrapText="1"/>
      <protection locked="0"/>
    </xf>
    <xf numFmtId="0" fontId="3" fillId="0" borderId="1" xfId="289" applyFont="1" applyBorder="1">
      <alignment horizontal="left" vertical="center"/>
      <protection locked="0"/>
    </xf>
    <xf numFmtId="0" fontId="3" fillId="0" borderId="1" xfId="74" applyFont="1" applyBorder="1">
      <alignment horizontal="left" vertical="center"/>
      <protection locked="0"/>
    </xf>
    <xf numFmtId="0" fontId="4" fillId="0" borderId="1" xfId="304" applyFont="1" applyBorder="1">
      <alignment horizontal="center" vertical="center" wrapText="1"/>
      <protection locked="0"/>
    </xf>
    <xf numFmtId="0" fontId="4" fillId="0" borderId="1" xfId="393" applyFont="1" applyBorder="1">
      <alignment horizontal="center" vertical="center" wrapText="1"/>
      <protection locked="0"/>
    </xf>
    <xf numFmtId="0" fontId="4" fillId="0" borderId="1" xfId="389" applyFont="1" applyBorder="1">
      <alignment horizontal="center" vertical="center" wrapText="1"/>
      <protection locked="0"/>
    </xf>
    <xf numFmtId="0" fontId="4" fillId="0" borderId="1" xfId="575" applyFont="1" applyBorder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  <xf numFmtId="0" fontId="1" fillId="0" borderId="1" xfId="615" applyFont="1" applyBorder="1">
      <alignment horizontal="center"/>
    </xf>
    <xf numFmtId="0" fontId="1" fillId="0" borderId="1" xfId="397" applyFont="1" applyBorder="1">
      <alignment horizontal="center"/>
    </xf>
    <xf numFmtId="0" fontId="1" fillId="0" borderId="0" xfId="363" applyFont="1" applyBorder="1">
      <alignment horizontal="center" wrapText="1"/>
    </xf>
    <xf numFmtId="0" fontId="3" fillId="0" borderId="0" xfId="596" applyFont="1" applyBorder="1">
      <alignment horizontal="right" wrapText="1"/>
    </xf>
    <xf numFmtId="0" fontId="17" fillId="0" borderId="0" xfId="364" applyFont="1" applyBorder="1">
      <alignment horizontal="center" vertical="center" wrapText="1"/>
    </xf>
    <xf numFmtId="0" fontId="18" fillId="0" borderId="1" xfId="368" applyFont="1" applyBorder="1">
      <alignment horizontal="center" vertical="center" wrapText="1"/>
    </xf>
    <xf numFmtId="0" fontId="18" fillId="0" borderId="1" xfId="376" applyFont="1" applyBorder="1">
      <alignment horizontal="center" vertical="center" wrapText="1"/>
    </xf>
    <xf numFmtId="179" fontId="19" fillId="0" borderId="0" xfId="0" applyNumberFormat="1" applyFont="1" applyBorder="1" applyAlignment="1">
      <alignment horizontal="right" vertical="center"/>
    </xf>
    <xf numFmtId="0" fontId="20" fillId="0" borderId="0" xfId="152" applyFont="1" applyBorder="1">
      <alignment vertical="top"/>
    </xf>
    <xf numFmtId="0" fontId="21" fillId="0" borderId="0" xfId="211" applyFont="1" applyBorder="1">
      <alignment horizontal="center" vertical="center"/>
    </xf>
    <xf numFmtId="0" fontId="22" fillId="0" borderId="0" xfId="211" applyFont="1" applyBorder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49" fontId="23" fillId="0" borderId="1" xfId="362" applyNumberFormat="1" applyFont="1" applyBorder="1">
      <alignment horizontal="center" vertical="center" wrapText="1"/>
    </xf>
    <xf numFmtId="49" fontId="23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Border="1"/>
    <xf numFmtId="0" fontId="23" fillId="0" borderId="1" xfId="0" applyFont="1" applyBorder="1" applyAlignment="1">
      <alignment horizontal="left" indent="1"/>
    </xf>
    <xf numFmtId="0" fontId="23" fillId="0" borderId="1" xfId="223" applyFont="1" applyBorder="1">
      <alignment horizontal="center" vertical="center"/>
    </xf>
    <xf numFmtId="0" fontId="23" fillId="0" borderId="1" xfId="140" applyFont="1" applyBorder="1">
      <alignment horizontal="center" vertical="center"/>
    </xf>
    <xf numFmtId="0" fontId="23" fillId="0" borderId="1" xfId="158" applyFont="1" applyBorder="1">
      <alignment horizontal="center" vertical="center"/>
    </xf>
    <xf numFmtId="179" fontId="25" fillId="0" borderId="1" xfId="0" applyNumberFormat="1" applyFont="1" applyBorder="1" applyAlignment="1">
      <alignment horizontal="right" vertical="center"/>
    </xf>
    <xf numFmtId="179" fontId="25" fillId="0" borderId="1" xfId="0" applyNumberFormat="1" applyFont="1" applyBorder="1" applyAlignment="1">
      <alignment horizontal="right" vertical="center" indent="1"/>
    </xf>
    <xf numFmtId="179" fontId="25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588" applyFont="1" applyBorder="1">
      <alignment horizontal="center" vertical="center"/>
      <protection locked="0"/>
    </xf>
    <xf numFmtId="0" fontId="23" fillId="0" borderId="1" xfId="391" applyFont="1" applyBorder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23" fillId="0" borderId="1" xfId="620" applyFont="1" applyBorder="1">
      <alignment horizontal="center" vertical="center"/>
      <protection locked="0"/>
    </xf>
    <xf numFmtId="0" fontId="24" fillId="0" borderId="1" xfId="180" applyFont="1" applyBorder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" fillId="0" borderId="0" xfId="83" applyFont="1" applyBorder="1">
      <alignment vertical="top"/>
    </xf>
    <xf numFmtId="49" fontId="4" fillId="0" borderId="1" xfId="54" applyNumberFormat="1" applyFont="1" applyBorder="1">
      <alignment horizontal="center" vertical="center" wrapText="1"/>
    </xf>
    <xf numFmtId="49" fontId="4" fillId="0" borderId="1" xfId="137" applyNumberFormat="1" applyFont="1" applyBorder="1">
      <alignment horizontal="center" vertical="center" wrapText="1"/>
    </xf>
    <xf numFmtId="0" fontId="4" fillId="0" borderId="1" xfId="616" applyFont="1" applyBorder="1">
      <alignment horizontal="center" vertical="center"/>
      <protection locked="0"/>
    </xf>
    <xf numFmtId="49" fontId="4" fillId="0" borderId="1" xfId="217" applyNumberFormat="1" applyFont="1" applyBorder="1">
      <alignment horizontal="center" vertical="center"/>
    </xf>
    <xf numFmtId="49" fontId="5" fillId="0" borderId="1" xfId="147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/>
    </xf>
    <xf numFmtId="0" fontId="1" fillId="0" borderId="1" xfId="194" applyFont="1" applyBorder="1">
      <alignment horizontal="center" vertical="center"/>
    </xf>
    <xf numFmtId="49" fontId="5" fillId="0" borderId="0" xfId="147" applyNumberFormat="1" applyFont="1" applyBorder="1">
      <alignment horizontal="left" vertical="center" wrapText="1"/>
    </xf>
    <xf numFmtId="0" fontId="26" fillId="0" borderId="0" xfId="278" applyFont="1" applyBorder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28" fillId="0" borderId="1" xfId="147" applyNumberFormat="1" applyFont="1" applyBorder="1" applyAlignment="1">
      <alignment horizontal="center" vertical="center" wrapText="1"/>
    </xf>
    <xf numFmtId="0" fontId="4" fillId="0" borderId="1" xfId="277" applyFont="1" applyBorder="1">
      <alignment horizontal="center" vertical="center"/>
      <protection locked="0"/>
    </xf>
    <xf numFmtId="49" fontId="5" fillId="0" borderId="1" xfId="147" applyNumberFormat="1" applyFont="1" applyBorder="1" applyAlignment="1">
      <alignment horizontal="center" vertical="center" wrapText="1"/>
    </xf>
    <xf numFmtId="0" fontId="4" fillId="0" borderId="1" xfId="656" applyFont="1" applyBorder="1">
      <alignment horizontal="center" vertical="center" wrapText="1"/>
    </xf>
    <xf numFmtId="0" fontId="3" fillId="0" borderId="1" xfId="665" applyFont="1" applyFill="1" applyBorder="1" applyAlignment="1" applyProtection="1">
      <alignment horizontal="left" vertical="center"/>
      <protection locked="0"/>
    </xf>
    <xf numFmtId="0" fontId="3" fillId="0" borderId="1" xfId="665" applyFont="1" applyFill="1" applyBorder="1" applyAlignment="1" applyProtection="1">
      <alignment horizontal="left" vertical="center"/>
    </xf>
    <xf numFmtId="0" fontId="3" fillId="0" borderId="0" xfId="257" applyFont="1" applyBorder="1">
      <alignment horizontal="left" vertical="center" wrapText="1"/>
      <protection locked="0"/>
    </xf>
    <xf numFmtId="0" fontId="4" fillId="0" borderId="0" xfId="534" applyFont="1" applyBorder="1">
      <alignment horizontal="left" vertical="center" wrapText="1"/>
    </xf>
    <xf numFmtId="0" fontId="4" fillId="0" borderId="1" xfId="652" applyFont="1" applyBorder="1">
      <alignment horizontal="center" vertical="center" wrapText="1"/>
    </xf>
    <xf numFmtId="0" fontId="4" fillId="0" borderId="1" xfId="435" applyFont="1" applyBorder="1">
      <alignment horizontal="center" vertical="center" wrapText="1"/>
    </xf>
    <xf numFmtId="0" fontId="4" fillId="0" borderId="1" xfId="145" applyFont="1" applyBorder="1">
      <alignment horizontal="center" vertical="center"/>
    </xf>
    <xf numFmtId="0" fontId="4" fillId="0" borderId="1" xfId="659" applyFont="1" applyBorder="1">
      <alignment horizontal="center" vertical="center"/>
    </xf>
    <xf numFmtId="0" fontId="1" fillId="0" borderId="1" xfId="292" applyFont="1" applyBorder="1">
      <alignment horizontal="center" vertical="center"/>
    </xf>
    <xf numFmtId="0" fontId="4" fillId="0" borderId="1" xfId="541" applyFont="1" applyBorder="1">
      <alignment horizontal="center" vertical="center"/>
    </xf>
    <xf numFmtId="0" fontId="4" fillId="0" borderId="1" xfId="80" applyFont="1" applyBorder="1">
      <alignment horizontal="center" vertical="center"/>
      <protection locked="0"/>
    </xf>
    <xf numFmtId="3" fontId="4" fillId="0" borderId="1" xfId="295" applyNumberFormat="1" applyFont="1" applyBorder="1">
      <alignment horizontal="center" vertical="center"/>
      <protection locked="0"/>
    </xf>
    <xf numFmtId="3" fontId="4" fillId="0" borderId="1" xfId="285" applyNumberFormat="1" applyFont="1" applyBorder="1">
      <alignment horizontal="center" vertical="center"/>
    </xf>
    <xf numFmtId="0" fontId="1" fillId="0" borderId="1" xfId="272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445" applyFont="1" applyBorder="1">
      <alignment horizontal="center" vertical="center" wrapText="1"/>
      <protection locked="0"/>
    </xf>
    <xf numFmtId="0" fontId="4" fillId="0" borderId="1" xfId="521" applyFont="1" applyBorder="1">
      <alignment horizontal="center" vertical="center" wrapText="1"/>
    </xf>
    <xf numFmtId="0" fontId="4" fillId="0" borderId="1" xfId="448" applyFont="1" applyBorder="1">
      <alignment horizontal="center" vertical="center" wrapText="1"/>
      <protection locked="0"/>
    </xf>
    <xf numFmtId="3" fontId="4" fillId="0" borderId="1" xfId="310" applyNumberFormat="1" applyFont="1" applyBorder="1">
      <alignment horizontal="center" vertical="top"/>
      <protection locked="0"/>
    </xf>
    <xf numFmtId="0" fontId="1" fillId="0" borderId="1" xfId="314" applyFont="1" applyBorder="1">
      <alignment horizontal="center" vertical="top"/>
    </xf>
    <xf numFmtId="0" fontId="4" fillId="0" borderId="1" xfId="127" applyFont="1" applyBorder="1">
      <alignment horizontal="center" vertical="center" wrapText="1"/>
    </xf>
    <xf numFmtId="0" fontId="6" fillId="0" borderId="0" xfId="212" applyFont="1" applyBorder="1">
      <alignment horizontal="center" vertical="center"/>
      <protection locked="0"/>
    </xf>
    <xf numFmtId="0" fontId="1" fillId="0" borderId="1" xfId="53" applyFont="1" applyBorder="1">
      <alignment horizontal="center" vertical="center" wrapText="1"/>
      <protection locked="0"/>
    </xf>
    <xf numFmtId="0" fontId="1" fillId="0" borderId="1" xfId="120" applyFont="1" applyBorder="1">
      <alignment horizontal="center" vertical="center" wrapText="1"/>
      <protection locked="0"/>
    </xf>
    <xf numFmtId="0" fontId="1" fillId="0" borderId="1" xfId="183" applyFont="1" applyBorder="1">
      <alignment horizontal="center" vertical="center" wrapText="1"/>
      <protection locked="0"/>
    </xf>
    <xf numFmtId="0" fontId="1" fillId="0" borderId="1" xfId="162" applyFont="1" applyBorder="1">
      <alignment horizontal="center" vertical="center" wrapText="1"/>
    </xf>
    <xf numFmtId="0" fontId="1" fillId="0" borderId="1" xfId="216" applyFont="1" applyBorder="1">
      <alignment horizontal="center" vertical="center" wrapText="1"/>
    </xf>
    <xf numFmtId="0" fontId="1" fillId="0" borderId="1" xfId="124" applyFont="1" applyBorder="1">
      <alignment horizontal="center" vertical="center" wrapText="1"/>
    </xf>
    <xf numFmtId="0" fontId="1" fillId="0" borderId="1" xfId="218" applyFont="1" applyBorder="1">
      <alignment horizontal="center" vertical="center"/>
    </xf>
    <xf numFmtId="0" fontId="1" fillId="0" borderId="1" xfId="132" applyFont="1" applyBorder="1">
      <alignment horizontal="center" vertical="center"/>
    </xf>
    <xf numFmtId="0" fontId="1" fillId="0" borderId="1" xfId="344" applyFont="1" applyBorder="1">
      <alignment horizontal="center" vertical="center"/>
    </xf>
    <xf numFmtId="3" fontId="1" fillId="0" borderId="1" xfId="168" applyNumberFormat="1" applyFont="1" applyBorder="1">
      <alignment horizontal="center" vertical="center"/>
    </xf>
    <xf numFmtId="3" fontId="1" fillId="0" borderId="1" xfId="173" applyNumberFormat="1" applyFont="1" applyBorder="1">
      <alignment horizontal="center" vertical="center"/>
    </xf>
    <xf numFmtId="0" fontId="3" fillId="0" borderId="1" xfId="224" applyFont="1" applyBorder="1">
      <alignment horizontal="center" vertical="center"/>
      <protection locked="0"/>
    </xf>
    <xf numFmtId="0" fontId="3" fillId="0" borderId="1" xfId="167" applyFont="1" applyBorder="1">
      <alignment horizontal="right" vertical="center"/>
      <protection locked="0"/>
    </xf>
    <xf numFmtId="0" fontId="1" fillId="0" borderId="1" xfId="329" applyFont="1" applyBorder="1">
      <alignment horizontal="center" vertical="center"/>
      <protection locked="0"/>
    </xf>
    <xf numFmtId="0" fontId="1" fillId="0" borderId="1" xfId="229" applyFont="1" applyBorder="1">
      <alignment horizontal="center" vertical="center" wrapText="1"/>
    </xf>
    <xf numFmtId="0" fontId="1" fillId="0" borderId="1" xfId="228" applyFont="1" applyBorder="1">
      <alignment horizontal="center" vertical="center"/>
      <protection locked="0"/>
    </xf>
    <xf numFmtId="0" fontId="1" fillId="0" borderId="1" xfId="208" applyFont="1" applyBorder="1">
      <alignment horizontal="center" vertical="center" wrapText="1"/>
    </xf>
    <xf numFmtId="0" fontId="1" fillId="0" borderId="1" xfId="280" applyFont="1" applyBorder="1">
      <alignment horizontal="center" vertical="center" wrapText="1"/>
    </xf>
    <xf numFmtId="0" fontId="1" fillId="0" borderId="1" xfId="235" applyFont="1" applyBorder="1">
      <alignment horizontal="center" vertical="center" wrapText="1"/>
      <protection locked="0"/>
    </xf>
    <xf numFmtId="0" fontId="1" fillId="0" borderId="1" xfId="226" applyFont="1" applyBorder="1">
      <alignment horizontal="center" vertical="center" wrapText="1"/>
      <protection locked="0"/>
    </xf>
    <xf numFmtId="0" fontId="1" fillId="0" borderId="1" xfId="88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252" applyFont="1" applyBorder="1">
      <alignment horizontal="center" vertical="center" wrapText="1"/>
      <protection locked="0"/>
    </xf>
    <xf numFmtId="0" fontId="1" fillId="0" borderId="1" xfId="296" applyFont="1" applyBorder="1">
      <alignment horizontal="center" vertical="center" wrapText="1"/>
    </xf>
    <xf numFmtId="0" fontId="1" fillId="0" borderId="1" xfId="237" applyFont="1" applyBorder="1">
      <alignment horizontal="center" vertical="center"/>
      <protection locked="0"/>
    </xf>
    <xf numFmtId="3" fontId="1" fillId="0" borderId="1" xfId="240" applyNumberFormat="1" applyFont="1" applyBorder="1">
      <alignment horizontal="center" vertical="center"/>
    </xf>
    <xf numFmtId="3" fontId="1" fillId="0" borderId="1" xfId="246" applyNumberFormat="1" applyFont="1" applyBorder="1">
      <alignment horizontal="center" vertical="center"/>
    </xf>
    <xf numFmtId="0" fontId="2" fillId="0" borderId="0" xfId="176" applyFont="1" applyBorder="1">
      <alignment horizontal="center" vertical="top"/>
    </xf>
    <xf numFmtId="0" fontId="3" fillId="0" borderId="0" xfId="630" applyFont="1" applyBorder="1">
      <alignment horizontal="left" vertical="center"/>
    </xf>
    <xf numFmtId="0" fontId="27" fillId="0" borderId="0" xfId="58" applyFont="1" applyBorder="1">
      <alignment horizontal="center" vertical="center"/>
    </xf>
    <xf numFmtId="0" fontId="4" fillId="0" borderId="1" xfId="651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4" fillId="0" borderId="1" xfId="653" applyFont="1" applyBorder="1">
      <alignment horizontal="center" vertical="center"/>
    </xf>
    <xf numFmtId="0" fontId="4" fillId="0" borderId="1" xfId="655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562" applyFont="1" applyBorder="1" quotePrefix="1">
      <alignment horizontal="right"/>
    </xf>
    <xf numFmtId="0" fontId="3" fillId="0" borderId="0" xfId="587" applyFont="1" applyBorder="1" quotePrefix="1">
      <alignment horizontal="right" wrapText="1"/>
      <protection locked="0"/>
    </xf>
    <xf numFmtId="0" fontId="3" fillId="0" borderId="0" xfId="104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96" applyFont="1" applyBorder="1" quotePrefix="1">
      <alignment horizontal="right" wrapText="1"/>
    </xf>
    <xf numFmtId="0" fontId="3" fillId="0" borderId="0" xfId="584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公共预算支出预算表（按功能科目分类）02-2 __b-16-0" xfId="49"/>
    <cellStyle name="一般公共预算支出预算表（按功能科目分类）02-2 __b-21-0" xfId="50"/>
    <cellStyle name="市对下转移支付预算表10-1 __b-31-0" xfId="51"/>
    <cellStyle name="市对下转移支付预算表10-1 __b-26-0" xfId="52"/>
    <cellStyle name="部门收入预算表01-2 __b-4-0" xfId="53"/>
    <cellStyle name="一般公共预算支出预算表（按经济科目分类）02-3 __b-5-0" xfId="54"/>
    <cellStyle name="上级补助项目支出预算表12 __b-27-0" xfId="55"/>
    <cellStyle name="部门支出预算表01-03 __b-9-0" xfId="56"/>
    <cellStyle name="国有资本经营预算支出表07 __b-5-0" xfId="57"/>
    <cellStyle name="财政拨款收支预算总表02-1 __b-13-0" xfId="58"/>
    <cellStyle name="政府性基金预算支出预算表06 __b-17-0" xfId="59"/>
    <cellStyle name="政府性基金预算支出预算表06 __b-22-0" xfId="60"/>
    <cellStyle name="基本支出预算表（人员类.运转类公用经费项目）04 __b-13-0" xfId="61"/>
    <cellStyle name="DateTimeStyle" xfId="62"/>
    <cellStyle name="部门支出预算表01-03 __b-21-0" xfId="63"/>
    <cellStyle name="部门支出预算表01-03 __b-16-0" xfId="64"/>
    <cellStyle name="部门支出预算表01-03 __b-10-0" xfId="65"/>
    <cellStyle name="上级补助项目支出预算表12 __b-10-0" xfId="66"/>
    <cellStyle name="政府购买服务预算表09 __b-22-0" xfId="67"/>
    <cellStyle name="政府购买服务预算表09 __b-17-0" xfId="68"/>
    <cellStyle name="项目支出预算表（其他运转类.特定目标类项目）05-1 __b-35-0" xfId="69"/>
    <cellStyle name="项目支出预算表（其他运转类.特定目标类项目）05-1 __b-40-0" xfId="70"/>
    <cellStyle name="项目支出绩效目标表（另文下达）05-3 __b-12-0" xfId="71"/>
    <cellStyle name="政府性基金预算支出预算表06 __b-25-0" xfId="72"/>
    <cellStyle name="政府性基金预算支出预算表06 __b-30-0" xfId="73"/>
    <cellStyle name="基本支出预算表（人员类.运转类公用经费项目）04 __b-17-0" xfId="74"/>
    <cellStyle name="基本支出预算表（人员类.运转类公用经费项目）04 __b-22-0" xfId="75"/>
    <cellStyle name="部门支出预算表01-03 __b-25-0" xfId="76"/>
    <cellStyle name="部门支出预算表01-03 __b-30-0" xfId="77"/>
    <cellStyle name="市对下转移支付预算表10-1 __b-7-0" xfId="78"/>
    <cellStyle name="部门政府采购预算表08 __b-16-0" xfId="79"/>
    <cellStyle name="部门政府采购预算表08 __b-21-0" xfId="80"/>
    <cellStyle name="__b-1-0" xfId="81"/>
    <cellStyle name="一般公共预算支出预算表（按经济科目分类）02-3 __b-13-0" xfId="82"/>
    <cellStyle name="项目支出预算表（其他运转类.特定目标类项目）05-1 __b-13-0" xfId="83"/>
    <cellStyle name="上级补助项目支出预算表12 __b-20-0" xfId="84"/>
    <cellStyle name="上级补助项目支出预算表12 __b-15-0" xfId="85"/>
    <cellStyle name="部门支出预算表01-03 __b-2-0" xfId="86"/>
    <cellStyle name="基本支出预算表（人员类.运转类公用经费项目）04 __b-4-0" xfId="87"/>
    <cellStyle name="__b-35-0" xfId="88"/>
    <cellStyle name="__b-40-0" xfId="89"/>
    <cellStyle name="一般公共预算支出预算表（按功能科目分类）02-2 __b-18-0" xfId="90"/>
    <cellStyle name="一般公共预算支出预算表（按功能科目分类）02-2 __b-23-0" xfId="91"/>
    <cellStyle name="项目支出绩效目标表（另文下达）05-3 __b-14-0" xfId="92"/>
    <cellStyle name="政府性基金预算支出预算表06 __b-27-0" xfId="93"/>
    <cellStyle name="项目支出绩效目标表（本级下达）05-2 __b-13-0" xfId="94"/>
    <cellStyle name="基本支出预算表（人员类.运转类公用经费项目）04 __b-11-0" xfId="95"/>
    <cellStyle name="部门支出预算表01-03 __b-14-0" xfId="96"/>
    <cellStyle name="财政拨款收支预算总表02-1 __b-1-0" xfId="97"/>
    <cellStyle name="政府购买服务预算表09 __b-9-0" xfId="98"/>
    <cellStyle name="上级补助项目支出预算表12 __b-4-0" xfId="99"/>
    <cellStyle name="部门项目中期规划预算表13 __b-25-0" xfId="100"/>
    <cellStyle name="__b-49-0" xfId="101"/>
    <cellStyle name="项目支出绩效目标表（本级下达）05-2 __b-9-0" xfId="102"/>
    <cellStyle name="一般公共预算支出预算表（按功能科目分类）02-2 __b-3-0" xfId="103"/>
    <cellStyle name="新增资产配置表11 __b-18-0" xfId="104"/>
    <cellStyle name="国有资本经营预算支出表07 __b-19-0" xfId="105"/>
    <cellStyle name="国有资本经营预算支出表07 __b-24-0" xfId="106"/>
    <cellStyle name="新增资产配置表11 __b-9-0" xfId="107"/>
    <cellStyle name="政府性基金预算支出预算表06 __b-10-0" xfId="108"/>
    <cellStyle name="项目支出预算表（其他运转类.特定目标类项目）05-1 __b-10-0" xfId="109"/>
    <cellStyle name="政府购买服务预算表09 __b-5-0" xfId="110"/>
    <cellStyle name="一般公共预算支出预算表（按功能科目分类）02-2 __b-15-0" xfId="111"/>
    <cellStyle name="一般公共预算支出预算表（按功能科目分类）02-2 __b-20-0" xfId="112"/>
    <cellStyle name="财政拨款收支预算总表02-1 __b-9-0" xfId="113"/>
    <cellStyle name="市对下转移支付预算表10-1 __b-10-0" xfId="114"/>
    <cellStyle name="DateStyle" xfId="115"/>
    <cellStyle name="__b-18-0" xfId="116"/>
    <cellStyle name="__b-23-0" xfId="117"/>
    <cellStyle name="部门政府采购预算表08 __b-7-0" xfId="118"/>
    <cellStyle name="__b-5-0" xfId="119"/>
    <cellStyle name="部门收入预算表01-2 __b-12-0" xfId="120"/>
    <cellStyle name="一般公共预算支出预算表（按经济科目分类）02-3 __b-17-0" xfId="121"/>
    <cellStyle name="一般公共预算支出预算表（按经济科目分类）02-3 __b-22-0" xfId="122"/>
    <cellStyle name="__b-6-0" xfId="123"/>
    <cellStyle name="部门收入预算表01-2 __b-13-0" xfId="124"/>
    <cellStyle name="一般公共预算支出预算表（按经济科目分类）02-3 __b-18-0" xfId="125"/>
    <cellStyle name="一般公共预算支出预算表（按经济科目分类）02-3 __b-23-0" xfId="126"/>
    <cellStyle name="新增资产配置表11 __b-19-0" xfId="127"/>
    <cellStyle name="PercentStyle" xfId="128"/>
    <cellStyle name="国有资本经营预算支出表07 __b-25-0" xfId="129"/>
    <cellStyle name="政府性基金预算支出预算表06 __b-11-0" xfId="130"/>
    <cellStyle name="__b-7-0" xfId="131"/>
    <cellStyle name="部门收入预算表01-2 __b-14-0" xfId="132"/>
    <cellStyle name="一般公共预算支出预算表（按经济科目分类）02-3 __b-19-0" xfId="133"/>
    <cellStyle name="一般公共预算支出预算表（按经济科目分类）02-3 __b-24-0" xfId="134"/>
    <cellStyle name="__b-3-0" xfId="135"/>
    <cellStyle name="部门收入预算表01-2 __b-10-0" xfId="136"/>
    <cellStyle name="一般公共预算支出预算表（按经济科目分类）02-3 __b-15-0" xfId="137"/>
    <cellStyle name="一般公共预算支出预算表（按经济科目分类）02-3 __b-20-0" xfId="138"/>
    <cellStyle name="__b-2-0" xfId="139"/>
    <cellStyle name="一般公共预算支出预算表（按经济科目分类）02-3 __b-14-0" xfId="140"/>
    <cellStyle name="NumberStyle" xfId="141"/>
    <cellStyle name="政府购买服务预算表09 __b-15-0" xfId="142"/>
    <cellStyle name="政府购买服务预算表09 __b-20-0" xfId="143"/>
    <cellStyle name="项目支出预算表（其他运转类.特定目标类项目）05-1 __b-28-0" xfId="144"/>
    <cellStyle name="项目支出预算表（其他运转类.特定目标类项目）05-1 __b-33-0" xfId="145"/>
    <cellStyle name="国有资本经营预算支出表07 __b-29-0" xfId="146"/>
    <cellStyle name="TextStyle" xfId="147"/>
    <cellStyle name="政府性基金预算支出预算表06 __b-15-0" xfId="148"/>
    <cellStyle name="政府性基金预算支出预算表06 __b-20-0" xfId="149"/>
    <cellStyle name="MoneyStyle" xfId="150"/>
    <cellStyle name="一般公共预算支出预算表（按经济科目分类）02-3 __b-1-0" xfId="151"/>
    <cellStyle name="市对下转移支付预算表10-1 __b-22-0" xfId="152"/>
    <cellStyle name="市对下转移支付预算表10-1 __b-17-0" xfId="153"/>
    <cellStyle name="TimeStyle" xfId="154"/>
    <cellStyle name="IntegralNumberStyle" xfId="155"/>
    <cellStyle name="__b-4-0" xfId="156"/>
    <cellStyle name="部门收入预算表01-2 __b-11-0" xfId="157"/>
    <cellStyle name="一般公共预算支出预算表（按经济科目分类）02-3 __b-16-0" xfId="158"/>
    <cellStyle name="一般公共预算支出预算表（按经济科目分类）02-3 __b-21-0" xfId="159"/>
    <cellStyle name="__b-8-0" xfId="160"/>
    <cellStyle name="部门收入预算表01-2 __b-15-0" xfId="161"/>
    <cellStyle name="部门收入预算表01-2 __b-20-0" xfId="162"/>
    <cellStyle name="一般公共预算支出预算表（按经济科目分类）02-3 __b-25-0" xfId="163"/>
    <cellStyle name="一般公共预算支出预算表（按经济科目分类）02-3 __b-30-0" xfId="164"/>
    <cellStyle name="__b-9-0" xfId="165"/>
    <cellStyle name="__b-10-0" xfId="166"/>
    <cellStyle name="部门收入预算表01-2 __b-16-0" xfId="167"/>
    <cellStyle name="部门收入预算表01-2 __b-21-0" xfId="168"/>
    <cellStyle name="一般公共预算支出预算表（按经济科目分类）02-3 __b-26-0" xfId="169"/>
    <cellStyle name="一般公共预算支出预算表（按经济科目分类）02-3 __b-31-0" xfId="170"/>
    <cellStyle name="__b-11-0" xfId="171"/>
    <cellStyle name="部门收入预算表01-2 __b-17-0" xfId="172"/>
    <cellStyle name="部门收入预算表01-2 __b-22-0" xfId="173"/>
    <cellStyle name="一般公共预算支出预算表（按经济科目分类）02-3 __b-27-0" xfId="174"/>
    <cellStyle name="一般公共预算支出预算表（按经济科目分类）02-3 __b-32-0" xfId="175"/>
    <cellStyle name="__b-12-0" xfId="176"/>
    <cellStyle name="部门收入预算表01-2 __b-18-0" xfId="177"/>
    <cellStyle name="部门收入预算表01-2 __b-23-0" xfId="178"/>
    <cellStyle name="一般公共预算支出预算表（按经济科目分类）02-3 __b-28-0" xfId="179"/>
    <cellStyle name="一般公共预算支出预算表（按经济科目分类）02-3 __b-33-0" xfId="180"/>
    <cellStyle name="部门政府采购预算表08 __b-1-0" xfId="181"/>
    <cellStyle name="__b-13-0" xfId="182"/>
    <cellStyle name="部门收入预算表01-2 __b-19-0" xfId="183"/>
    <cellStyle name="部门收入预算表01-2 __b-24-0" xfId="184"/>
    <cellStyle name="一般公共预算支出预算表（按经济科目分类）02-3 __b-29-0" xfId="185"/>
    <cellStyle name="一般公共预算支出预算表（按经济科目分类）02-3 __b-34-0" xfId="186"/>
    <cellStyle name="部门政府采购预算表08 __b-2-0" xfId="187"/>
    <cellStyle name="__b-14-0" xfId="188"/>
    <cellStyle name="部门收入预算表01-2 __b-25-0" xfId="189"/>
    <cellStyle name="一般公共预算支出预算表（按经济科目分类）02-3 __b-35-0" xfId="190"/>
    <cellStyle name="部门政府采购预算表08 __b-3-0" xfId="191"/>
    <cellStyle name="__b-15-0" xfId="192"/>
    <cellStyle name="__b-20-0" xfId="193"/>
    <cellStyle name="一般公共预算支出预算表（按经济科目分类）02-3 __b-36-0" xfId="194"/>
    <cellStyle name="部门政府采购预算表08 __b-4-0" xfId="195"/>
    <cellStyle name="__b-16-0" xfId="196"/>
    <cellStyle name="__b-21-0" xfId="197"/>
    <cellStyle name="一般公共预算支出预算表（按经济科目分类）02-3 __b-37-0" xfId="198"/>
    <cellStyle name="部门政府采购预算表08 __b-5-0" xfId="199"/>
    <cellStyle name="__b-17-0" xfId="200"/>
    <cellStyle name="__b-22-0" xfId="201"/>
    <cellStyle name="一般公共预算支出预算表（按经济科目分类）02-3 __b-38-0" xfId="202"/>
    <cellStyle name="部门政府采购预算表08 __b-6-0" xfId="203"/>
    <cellStyle name="__b-19-0" xfId="204"/>
    <cellStyle name="__b-24-0" xfId="205"/>
    <cellStyle name="部门政府采购预算表08 __b-8-0" xfId="206"/>
    <cellStyle name="__b-25-0" xfId="207"/>
    <cellStyle name="__b-30-0" xfId="208"/>
    <cellStyle name="部门政府采购预算表08 __b-9-0" xfId="209"/>
    <cellStyle name="部门收入预算表01-2 __b-1-0" xfId="210"/>
    <cellStyle name="一般公共预算支出预算表（按经济科目分类）02-3 __b-2-0" xfId="211"/>
    <cellStyle name="部门收入预算表01-2 __b-2-0" xfId="212"/>
    <cellStyle name="一般公共预算支出预算表（按经济科目分类）02-3 __b-3-0" xfId="213"/>
    <cellStyle name="部门收入预算表01-2 __b-3-0" xfId="214"/>
    <cellStyle name="一般公共预算支出预算表（按经济科目分类）02-3 __b-4-0" xfId="215"/>
    <cellStyle name="部门收入预算表01-2 __b-5-0" xfId="216"/>
    <cellStyle name="一般公共预算支出预算表（按经济科目分类）02-3 __b-6-0" xfId="217"/>
    <cellStyle name="部门收入预算表01-2 __b-6-0" xfId="218"/>
    <cellStyle name="一般公共预算支出预算表（按经济科目分类）02-3 __b-7-0" xfId="219"/>
    <cellStyle name="部门收入预算表01-2 __b-7-0" xfId="220"/>
    <cellStyle name="一般公共预算支出预算表（按经济科目分类）02-3 __b-8-0" xfId="221"/>
    <cellStyle name="部门收入预算表01-2 __b-8-0" xfId="222"/>
    <cellStyle name="一般公共预算支出预算表（按经济科目分类）02-3 __b-9-0" xfId="223"/>
    <cellStyle name="部门收入预算表01-2 __b-9-0" xfId="224"/>
    <cellStyle name="__b-26-0" xfId="225"/>
    <cellStyle name="__b-31-0" xfId="226"/>
    <cellStyle name="基本支出预算表（人员类.运转类公用经费项目）04 __b-1-0" xfId="227"/>
    <cellStyle name="__b-27-0" xfId="228"/>
    <cellStyle name="__b-32-0" xfId="229"/>
    <cellStyle name="基本支出预算表（人员类.运转类公用经费项目）04 __b-2-0" xfId="230"/>
    <cellStyle name="__b-28-0" xfId="231"/>
    <cellStyle name="__b-33-0" xfId="232"/>
    <cellStyle name="基本支出预算表（人员类.运转类公用经费项目）04 __b-3-0" xfId="233"/>
    <cellStyle name="__b-29-0" xfId="234"/>
    <cellStyle name="__b-34-0" xfId="235"/>
    <cellStyle name="基本支出预算表（人员类.运转类公用经费项目）04 __b-5-0" xfId="236"/>
    <cellStyle name="__b-36-0" xfId="237"/>
    <cellStyle name="__b-41-0" xfId="238"/>
    <cellStyle name="基本支出预算表（人员类.运转类公用经费项目）04 __b-6-0" xfId="239"/>
    <cellStyle name="__b-37-0" xfId="240"/>
    <cellStyle name="__b-42-0" xfId="241"/>
    <cellStyle name="基本支出预算表（人员类.运转类公用经费项目）04 __b-7-0" xfId="242"/>
    <cellStyle name="__b-38-0" xfId="243"/>
    <cellStyle name="__b-43-0" xfId="244"/>
    <cellStyle name="基本支出预算表（人员类.运转类公用经费项目）04 __b-8-0" xfId="245"/>
    <cellStyle name="__b-39-0" xfId="246"/>
    <cellStyle name="__b-44-0" xfId="247"/>
    <cellStyle name="基本支出预算表（人员类.运转类公用经费项目）04 __b-9-0" xfId="248"/>
    <cellStyle name="__b-45-0" xfId="249"/>
    <cellStyle name="__b-46-0" xfId="250"/>
    <cellStyle name="__b-47-0" xfId="251"/>
    <cellStyle name="__b-48-0" xfId="252"/>
    <cellStyle name="上级补助项目支出预算表12 __b-14-0" xfId="253"/>
    <cellStyle name="部门支出预算表01-03 __b-1-0" xfId="254"/>
    <cellStyle name="上级补助项目支出预算表12 __b-21-0" xfId="255"/>
    <cellStyle name="上级补助项目支出预算表12 __b-16-0" xfId="256"/>
    <cellStyle name="部门支出预算表01-03 __b-3-0" xfId="257"/>
    <cellStyle name="上级补助项目支出预算表12 __b-22-0" xfId="258"/>
    <cellStyle name="上级补助项目支出预算表12 __b-17-0" xfId="259"/>
    <cellStyle name="部门支出预算表01-03 __b-4-0" xfId="260"/>
    <cellStyle name="上级补助项目支出预算表12 __b-23-0" xfId="261"/>
    <cellStyle name="上级补助项目支出预算表12 __b-18-0" xfId="262"/>
    <cellStyle name="部门支出预算表01-03 __b-5-0" xfId="263"/>
    <cellStyle name="国有资本经营预算支出表07 __b-1-0" xfId="264"/>
    <cellStyle name="上级补助项目支出预算表12 __b-24-0" xfId="265"/>
    <cellStyle name="上级补助项目支出预算表12 __b-19-0" xfId="266"/>
    <cellStyle name="部门支出预算表01-03 __b-6-0" xfId="267"/>
    <cellStyle name="国有资本经营预算支出表07 __b-2-0" xfId="268"/>
    <cellStyle name="财政拨款收支预算总表02-1 __b-10-0" xfId="269"/>
    <cellStyle name="上级补助项目支出预算表12 __b-30-0" xfId="270"/>
    <cellStyle name="上级补助项目支出预算表12 __b-25-0" xfId="271"/>
    <cellStyle name="部门支出预算表01-03 __b-7-0" xfId="272"/>
    <cellStyle name="国有资本经营预算支出表07 __b-3-0" xfId="273"/>
    <cellStyle name="财政拨款收支预算总表02-1 __b-11-0" xfId="274"/>
    <cellStyle name="上级补助项目支出预算表12 __b-26-0" xfId="275"/>
    <cellStyle name="部门支出预算表01-03 __b-8-0" xfId="276"/>
    <cellStyle name="国有资本经营预算支出表07 __b-4-0" xfId="277"/>
    <cellStyle name="财政拨款收支预算总表02-1 __b-12-0" xfId="278"/>
    <cellStyle name="部门支出预算表01-03 __b-11-0" xfId="279"/>
    <cellStyle name="部门支出预算表01-03 __b-12-0" xfId="280"/>
    <cellStyle name="基本支出预算表（人员类.运转类公用经费项目）04 __b-10-0" xfId="281"/>
    <cellStyle name="部门支出预算表01-03 __b-13-0" xfId="282"/>
    <cellStyle name="基本支出预算表（人员类.运转类公用经费项目）04 __b-12-0" xfId="283"/>
    <cellStyle name="部门支出预算表01-03 __b-15-0" xfId="284"/>
    <cellStyle name="部门支出预算表01-03 __b-20-0" xfId="285"/>
    <cellStyle name="基本支出预算表（人员类.运转类公用经费项目）04 __b-14-0" xfId="286"/>
    <cellStyle name="部门支出预算表01-03 __b-17-0" xfId="287"/>
    <cellStyle name="部门支出预算表01-03 __b-22-0" xfId="288"/>
    <cellStyle name="基本支出预算表（人员类.运转类公用经费项目）04 __b-15-0" xfId="289"/>
    <cellStyle name="基本支出预算表（人员类.运转类公用经费项目）04 __b-20-0" xfId="290"/>
    <cellStyle name="部门支出预算表01-03 __b-18-0" xfId="291"/>
    <cellStyle name="部门支出预算表01-03 __b-23-0" xfId="292"/>
    <cellStyle name="基本支出预算表（人员类.运转类公用经费项目）04 __b-16-0" xfId="293"/>
    <cellStyle name="基本支出预算表（人员类.运转类公用经费项目）04 __b-21-0" xfId="294"/>
    <cellStyle name="部门支出预算表01-03 __b-19-0" xfId="295"/>
    <cellStyle name="部门支出预算表01-03 __b-24-0" xfId="296"/>
    <cellStyle name="部门项目中期规划预算表13 __b-1-0" xfId="297"/>
    <cellStyle name="基本支出预算表（人员类.运转类公用经费项目）04 __b-18-0" xfId="298"/>
    <cellStyle name="基本支出预算表（人员类.运转类公用经费项目）04 __b-23-0" xfId="299"/>
    <cellStyle name="部门支出预算表01-03 __b-26-0" xfId="300"/>
    <cellStyle name="部门支出预算表01-03 __b-31-0" xfId="301"/>
    <cellStyle name="部门项目中期规划预算表13 __b-2-0" xfId="302"/>
    <cellStyle name="基本支出预算表（人员类.运转类公用经费项目）04 __b-19-0" xfId="303"/>
    <cellStyle name="基本支出预算表（人员类.运转类公用经费项目）04 __b-24-0" xfId="304"/>
    <cellStyle name="部门支出预算表01-03 __b-27-0" xfId="305"/>
    <cellStyle name="部门支出预算表01-03 __b-32-0" xfId="306"/>
    <cellStyle name="部门项目中期规划预算表13 __b-3-0" xfId="307"/>
    <cellStyle name="基本支出预算表（人员类.运转类公用经费项目）04 __b-25-0" xfId="308"/>
    <cellStyle name="基本支出预算表（人员类.运转类公用经费项目）04 __b-30-0" xfId="309"/>
    <cellStyle name="部门支出预算表01-03 __b-28-0" xfId="310"/>
    <cellStyle name="部门项目中期规划预算表13 __b-4-0" xfId="311"/>
    <cellStyle name="基本支出预算表（人员类.运转类公用经费项目）04 __b-26-0" xfId="312"/>
    <cellStyle name="基本支出预算表（人员类.运转类公用经费项目）04 __b-31-0" xfId="313"/>
    <cellStyle name="部门支出预算表01-03 __b-29-0" xfId="314"/>
    <cellStyle name="财政拨款收支预算总表02-1 __b-2-0" xfId="315"/>
    <cellStyle name="财政拨款收支预算总表02-1 __b-3-0" xfId="316"/>
    <cellStyle name="财政拨款收支预算总表02-1 __b-4-0" xfId="317"/>
    <cellStyle name="财政拨款收支预算总表02-1 __b-5-0" xfId="318"/>
    <cellStyle name="财政拨款收支预算总表02-1 __b-6-0" xfId="319"/>
    <cellStyle name="财政拨款收支预算总表02-1 __b-7-0" xfId="320"/>
    <cellStyle name="财政拨款收支预算总表02-1 __b-8-0" xfId="321"/>
    <cellStyle name="上级补助项目支出预算表12 __b-28-0" xfId="322"/>
    <cellStyle name="国有资本经营预算支出表07 __b-6-0" xfId="323"/>
    <cellStyle name="财政拨款收支预算总表02-1 __b-14-0" xfId="324"/>
    <cellStyle name="上级补助项目支出预算表12 __b-29-0" xfId="325"/>
    <cellStyle name="国有资本经营预算支出表07 __b-7-0" xfId="326"/>
    <cellStyle name="财政拨款收支预算总表02-1 __b-15-0" xfId="327"/>
    <cellStyle name="财政拨款收支预算总表02-1 __b-20-0" xfId="328"/>
    <cellStyle name="国有资本经营预算支出表07 __b-8-0" xfId="329"/>
    <cellStyle name="财政拨款收支预算总表02-1 __b-16-0" xfId="330"/>
    <cellStyle name="财政拨款收支预算总表02-1 __b-21-0" xfId="331"/>
    <cellStyle name="国有资本经营预算支出表07 __b-9-0" xfId="332"/>
    <cellStyle name="财政拨款收支预算总表02-1 __b-17-0" xfId="333"/>
    <cellStyle name="财政拨款收支预算总表02-1 __b-22-0" xfId="334"/>
    <cellStyle name="财政拨款收支预算总表02-1 __b-18-0" xfId="335"/>
    <cellStyle name="财政拨款收支预算总表02-1 __b-23-0" xfId="336"/>
    <cellStyle name="财政拨款收支预算总表02-1 __b-19-0" xfId="337"/>
    <cellStyle name="财政拨款收支预算总表02-1 __b-24-0" xfId="338"/>
    <cellStyle name="一般公共预算支出预算表（按功能科目分类）02-2 __b-1-0" xfId="339"/>
    <cellStyle name="一般公共预算支出预算表（按功能科目分类）02-2 __b-2-0" xfId="340"/>
    <cellStyle name="一般公共预算支出预算表（按功能科目分类）02-2 __b-4-0" xfId="341"/>
    <cellStyle name="一般公共预算支出预算表（按功能科目分类）02-2 __b-5-0" xfId="342"/>
    <cellStyle name="一般公共预算支出预算表（按功能科目分类）02-2 __b-6-0" xfId="343"/>
    <cellStyle name="一般公共预算支出预算表（按功能科目分类）02-2 __b-7-0" xfId="344"/>
    <cellStyle name="一般公共预算支出预算表（按功能科目分类）02-2 __b-8-0" xfId="345"/>
    <cellStyle name="一般公共预算支出预算表（按功能科目分类）02-2 __b-9-0" xfId="346"/>
    <cellStyle name="一般公共预算支出预算表（按功能科目分类）02-2 __b-10-0" xfId="347"/>
    <cellStyle name="一般公共预算支出预算表（按功能科目分类）02-2 __b-11-0" xfId="348"/>
    <cellStyle name="一般公共预算支出预算表（按功能科目分类）02-2 __b-12-0" xfId="349"/>
    <cellStyle name="一般公共预算支出预算表（按功能科目分类）02-2 __b-13-0" xfId="350"/>
    <cellStyle name="一般公共预算支出预算表（按功能科目分类）02-2 __b-14-0" xfId="351"/>
    <cellStyle name="一般公共预算支出预算表（按功能科目分类）02-2 __b-17-0" xfId="352"/>
    <cellStyle name="一般公共预算支出预算表（按功能科目分类）02-2 __b-22-0" xfId="353"/>
    <cellStyle name="一般公共预算支出预算表（按功能科目分类）02-2 __b-19-0" xfId="354"/>
    <cellStyle name="一般公共预算支出预算表（按功能科目分类）02-2 __b-24-0" xfId="355"/>
    <cellStyle name="一般公共预算支出预算表（按功能科目分类）02-2 __b-25-0" xfId="356"/>
    <cellStyle name="一般公共预算支出预算表（按功能科目分类）02-2 __b-26-0" xfId="357"/>
    <cellStyle name="一般公共预算支出预算表（按功能科目分类）02-2 __b-27-0" xfId="358"/>
    <cellStyle name="一般公共预算支出预算表（按功能科目分类）02-2 __b-28-0" xfId="359"/>
    <cellStyle name="一般公共预算支出预算表（按经济科目分类）02-3 __b-10-0" xfId="360"/>
    <cellStyle name="一般公共预算支出预算表（按经济科目分类）02-3 __b-11-0" xfId="361"/>
    <cellStyle name="一般公共预算支出预算表（按经济科目分类）02-3 __b-12-0" xfId="362"/>
    <cellStyle name="一般公共预算“三公”经费支出预算表03 __b-1-0" xfId="363"/>
    <cellStyle name="一般公共预算“三公”经费支出预算表03 __b-2-0" xfId="364"/>
    <cellStyle name="一般公共预算“三公”经费支出预算表03 __b-3-0" xfId="365"/>
    <cellStyle name="一般公共预算“三公”经费支出预算表03 __b-4-0" xfId="366"/>
    <cellStyle name="一般公共预算“三公”经费支出预算表03 __b-5-0" xfId="367"/>
    <cellStyle name="一般公共预算“三公”经费支出预算表03 __b-6-0" xfId="368"/>
    <cellStyle name="一般公共预算“三公”经费支出预算表03 __b-7-0" xfId="369"/>
    <cellStyle name="一般公共预算“三公”经费支出预算表03 __b-8-0" xfId="370"/>
    <cellStyle name="一般公共预算“三公”经费支出预算表03 __b-9-0" xfId="371"/>
    <cellStyle name="一般公共预算“三公”经费支出预算表03 __b-10-0" xfId="372"/>
    <cellStyle name="一般公共预算“三公”经费支出预算表03 __b-11-0" xfId="373"/>
    <cellStyle name="一般公共预算“三公”经费支出预算表03 __b-12-0" xfId="374"/>
    <cellStyle name="一般公共预算“三公”经费支出预算表03 __b-13-0" xfId="375"/>
    <cellStyle name="一般公共预算“三公”经费支出预算表03 __b-14-0" xfId="376"/>
    <cellStyle name="一般公共预算“三公”经费支出预算表03 __b-15-0" xfId="377"/>
    <cellStyle name="一般公共预算“三公”经费支出预算表03 __b-20-0" xfId="378"/>
    <cellStyle name="一般公共预算“三公”经费支出预算表03 __b-16-0" xfId="379"/>
    <cellStyle name="一般公共预算“三公”经费支出预算表03 __b-21-0" xfId="380"/>
    <cellStyle name="一般公共预算“三公”经费支出预算表03 __b-17-0" xfId="381"/>
    <cellStyle name="一般公共预算“三公”经费支出预算表03 __b-22-0" xfId="382"/>
    <cellStyle name="一般公共预算“三公”经费支出预算表03 __b-18-0" xfId="383"/>
    <cellStyle name="一般公共预算“三公”经费支出预算表03 __b-23-0" xfId="384"/>
    <cellStyle name="一般公共预算“三公”经费支出预算表03 __b-19-0" xfId="385"/>
    <cellStyle name="部门项目中期规划预算表13 __b-5-0" xfId="386"/>
    <cellStyle name="基本支出预算表（人员类.运转类公用经费项目）04 __b-27-0" xfId="387"/>
    <cellStyle name="基本支出预算表（人员类.运转类公用经费项目）04 __b-32-0" xfId="388"/>
    <cellStyle name="部门项目中期规划预算表13 __b-6-0" xfId="389"/>
    <cellStyle name="基本支出预算表（人员类.运转类公用经费项目）04 __b-28-0" xfId="390"/>
    <cellStyle name="基本支出预算表（人员类.运转类公用经费项目）04 __b-33-0" xfId="391"/>
    <cellStyle name="部门项目中期规划预算表13 __b-7-0" xfId="392"/>
    <cellStyle name="基本支出预算表（人员类.运转类公用经费项目）04 __b-29-0" xfId="393"/>
    <cellStyle name="基本支出预算表（人员类.运转类公用经费项目）04 __b-34-0" xfId="394"/>
    <cellStyle name="部门项目中期规划预算表13 __b-8-0" xfId="395"/>
    <cellStyle name="基本支出预算表（人员类.运转类公用经费项目）04 __b-35-0" xfId="396"/>
    <cellStyle name="基本支出预算表（人员类.运转类公用经费项目）04 __b-40-0" xfId="397"/>
    <cellStyle name="部门项目中期规划预算表13 __b-9-0" xfId="398"/>
    <cellStyle name="基本支出预算表（人员类.运转类公用经费项目）04 __b-36-0" xfId="399"/>
    <cellStyle name="基本支出预算表（人员类.运转类公用经费项目）04 __b-41-0" xfId="400"/>
    <cellStyle name="国有资本经营预算支出表07 __b-10-0" xfId="401"/>
    <cellStyle name="基本支出预算表（人员类.运转类公用经费项目）04 __b-37-0" xfId="402"/>
    <cellStyle name="新增资产配置表11 __b-10-0" xfId="403"/>
    <cellStyle name="国有资本经营预算支出表07 __b-11-0" xfId="404"/>
    <cellStyle name="新增资产配置表11 __b-1-0" xfId="405"/>
    <cellStyle name="基本支出预算表（人员类.运转类公用经费项目）04 __b-38-0" xfId="406"/>
    <cellStyle name="新增资产配置表11 __b-11-0" xfId="407"/>
    <cellStyle name="国有资本经营预算支出表07 __b-12-0" xfId="408"/>
    <cellStyle name="新增资产配置表11 __b-2-0" xfId="409"/>
    <cellStyle name="基本支出预算表（人员类.运转类公用经费项目）04 __b-39-0" xfId="410"/>
    <cellStyle name="项目支出预算表（其他运转类.特定目标类项目）05-1 __b-1-0" xfId="411"/>
    <cellStyle name="项目支出预算表（其他运转类.特定目标类项目）05-1 __b-2-0" xfId="412"/>
    <cellStyle name="项目支出预算表（其他运转类.特定目标类项目）05-1 __b-3-0" xfId="413"/>
    <cellStyle name="项目支出预算表（其他运转类.特定目标类项目）05-1 __b-4-0" xfId="414"/>
    <cellStyle name="项目支出预算表（其他运转类.特定目标类项目）05-1 __b-5-0" xfId="415"/>
    <cellStyle name="项目支出预算表（其他运转类.特定目标类项目）05-1 __b-6-0" xfId="416"/>
    <cellStyle name="项目支出预算表（其他运转类.特定目标类项目）05-1 __b-7-0" xfId="417"/>
    <cellStyle name="项目支出预算表（其他运转类.特定目标类项目）05-1 __b-8-0" xfId="418"/>
    <cellStyle name="项目支出预算表（其他运转类.特定目标类项目）05-1 __b-9-0" xfId="419"/>
    <cellStyle name="项目支出预算表（其他运转类.特定目标类项目）05-1 __b-11-0" xfId="420"/>
    <cellStyle name="项目支出预算表（其他运转类.特定目标类项目）05-1 __b-12-0" xfId="421"/>
    <cellStyle name="项目支出预算表（其他运转类.特定目标类项目）05-1 __b-14-0" xfId="422"/>
    <cellStyle name="项目支出预算表（其他运转类.特定目标类项目）05-1 __b-15-0" xfId="423"/>
    <cellStyle name="项目支出预算表（其他运转类.特定目标类项目）05-1 __b-20-0" xfId="424"/>
    <cellStyle name="项目支出预算表（其他运转类.特定目标类项目）05-1 __b-16-0" xfId="425"/>
    <cellStyle name="项目支出预算表（其他运转类.特定目标类项目）05-1 __b-21-0" xfId="426"/>
    <cellStyle name="项目支出预算表（其他运转类.特定目标类项目）05-1 __b-17-0" xfId="427"/>
    <cellStyle name="项目支出预算表（其他运转类.特定目标类项目）05-1 __b-22-0" xfId="428"/>
    <cellStyle name="政府购买服务预算表09 __b-10-0" xfId="429"/>
    <cellStyle name="项目支出预算表（其他运转类.特定目标类项目）05-1 __b-18-0" xfId="430"/>
    <cellStyle name="项目支出预算表（其他运转类.特定目标类项目）05-1 __b-23-0" xfId="431"/>
    <cellStyle name="政府购买服务预算表09 __b-11-0" xfId="432"/>
    <cellStyle name="项目支出预算表（其他运转类.特定目标类项目）05-1 __b-19-0" xfId="433"/>
    <cellStyle name="项目支出预算表（其他运转类.特定目标类项目）05-1 __b-24-0" xfId="434"/>
    <cellStyle name="政府购买服务预算表09 __b-12-0" xfId="435"/>
    <cellStyle name="项目支出预算表（其他运转类.特定目标类项目）05-1 __b-25-0" xfId="436"/>
    <cellStyle name="项目支出预算表（其他运转类.特定目标类项目）05-1 __b-30-0" xfId="437"/>
    <cellStyle name="政府购买服务预算表09 __b-13-0" xfId="438"/>
    <cellStyle name="项目支出预算表（其他运转类.特定目标类项目）05-1 __b-26-0" xfId="439"/>
    <cellStyle name="项目支出预算表（其他运转类.特定目标类项目）05-1 __b-31-0" xfId="440"/>
    <cellStyle name="政府购买服务预算表09 __b-14-0" xfId="441"/>
    <cellStyle name="项目支出预算表（其他运转类.特定目标类项目）05-1 __b-27-0" xfId="442"/>
    <cellStyle name="项目支出预算表（其他运转类.特定目标类项目）05-1 __b-32-0" xfId="443"/>
    <cellStyle name="政府购买服务预算表09 __b-16-0" xfId="444"/>
    <cellStyle name="政府购买服务预算表09 __b-21-0" xfId="445"/>
    <cellStyle name="项目支出预算表（其他运转类.特定目标类项目）05-1 __b-29-0" xfId="446"/>
    <cellStyle name="项目支出预算表（其他运转类.特定目标类项目）05-1 __b-34-0" xfId="447"/>
    <cellStyle name="政府购买服务预算表09 __b-23-0" xfId="448"/>
    <cellStyle name="政府购买服务预算表09 __b-18-0" xfId="449"/>
    <cellStyle name="项目支出预算表（其他运转类.特定目标类项目）05-1 __b-36-0" xfId="450"/>
    <cellStyle name="项目支出预算表（其他运转类.特定目标类项目）05-1 __b-41-0" xfId="451"/>
    <cellStyle name="政府购买服务预算表09 __b-24-0" xfId="452"/>
    <cellStyle name="政府购买服务预算表09 __b-19-0" xfId="453"/>
    <cellStyle name="项目支出预算表（其他运转类.特定目标类项目）05-1 __b-37-0" xfId="454"/>
    <cellStyle name="项目支出预算表（其他运转类.特定目标类项目）05-1 __b-42-0" xfId="455"/>
    <cellStyle name="项目支出预算表（其他运转类.特定目标类项目）05-1 __b-38-0" xfId="456"/>
    <cellStyle name="项目支出预算表（其他运转类.特定目标类项目）05-1 __b-43-0" xfId="457"/>
    <cellStyle name="项目支出预算表（其他运转类.特定目标类项目）05-1 __b-39-0" xfId="458"/>
    <cellStyle name="项目支出绩效目标表（本级下达）05-2 __b-1-0" xfId="459"/>
    <cellStyle name="项目支出绩效目标表（本级下达）05-2 __b-2-0" xfId="460"/>
    <cellStyle name="项目支出绩效目标表（本级下达）05-2 __b-3-0" xfId="461"/>
    <cellStyle name="项目支出绩效目标表（本级下达）05-2 __b-4-0" xfId="462"/>
    <cellStyle name="项目支出绩效目标表（本级下达）05-2 __b-5-0" xfId="463"/>
    <cellStyle name="项目支出绩效目标表（本级下达）05-2 __b-6-0" xfId="464"/>
    <cellStyle name="项目支出绩效目标表（本级下达）05-2 __b-7-0" xfId="465"/>
    <cellStyle name="项目支出绩效目标表（本级下达）05-2 __b-8-0" xfId="466"/>
    <cellStyle name="项目支出绩效目标表（本级下达）05-2 __b-10-0" xfId="467"/>
    <cellStyle name="项目支出绩效目标表（本级下达）05-2 __b-11-0" xfId="468"/>
    <cellStyle name="项目支出绩效目标表（本级下达）05-2 __b-12-0" xfId="469"/>
    <cellStyle name="项目支出绩效目标表（本级下达）05-2 __b-14-0" xfId="470"/>
    <cellStyle name="项目支出绩效目标表（本级下达）05-2 __b-15-0" xfId="471"/>
    <cellStyle name="项目支出绩效目标表（本级下达）05-2 __b-16-0" xfId="472"/>
    <cellStyle name="项目支出绩效目标表（本级下达）05-2 __b-17-0" xfId="473"/>
    <cellStyle name="项目支出绩效目标表（本级下达）05-2 __b-18-0" xfId="474"/>
    <cellStyle name="项目支出绩效目标表（另文下达）05-3 __b-1-0" xfId="475"/>
    <cellStyle name="项目支出绩效目标表（另文下达）05-3 __b-2-0" xfId="476"/>
    <cellStyle name="项目支出绩效目标表（另文下达）05-3 __b-3-0" xfId="477"/>
    <cellStyle name="项目支出绩效目标表（另文下达）05-3 __b-4-0" xfId="478"/>
    <cellStyle name="项目支出绩效目标表（另文下达）05-3 __b-5-0" xfId="479"/>
    <cellStyle name="项目支出绩效目标表（另文下达）05-3 __b-6-0" xfId="480"/>
    <cellStyle name="项目支出绩效目标表（另文下达）05-3 __b-7-0" xfId="481"/>
    <cellStyle name="项目支出绩效目标表（另文下达）05-3 __b-8-0" xfId="482"/>
    <cellStyle name="项目支出绩效目标表（另文下达）05-3 __b-9-0" xfId="483"/>
    <cellStyle name="项目支出绩效目标表（另文下达）05-3 __b-10-0" xfId="484"/>
    <cellStyle name="政府性基金预算支出预算表06 __b-18-0" xfId="485"/>
    <cellStyle name="政府性基金预算支出预算表06 __b-23-0" xfId="486"/>
    <cellStyle name="项目支出绩效目标表（另文下达）05-3 __b-11-0" xfId="487"/>
    <cellStyle name="政府性基金预算支出预算表06 __b-19-0" xfId="488"/>
    <cellStyle name="政府性基金预算支出预算表06 __b-24-0" xfId="489"/>
    <cellStyle name="项目支出绩效目标表（另文下达）05-3 __b-13-0" xfId="490"/>
    <cellStyle name="政府性基金预算支出预算表06 __b-26-0" xfId="491"/>
    <cellStyle name="项目支出绩效目标表（另文下达）05-3 __b-15-0" xfId="492"/>
    <cellStyle name="政府性基金预算支出预算表06 __b-28-0" xfId="493"/>
    <cellStyle name="项目支出绩效目标表（另文下达）05-3 __b-16-0" xfId="494"/>
    <cellStyle name="政府性基金预算支出预算表06 __b-29-0" xfId="495"/>
    <cellStyle name="政府性基金预算支出预算表06 __b-1-0" xfId="496"/>
    <cellStyle name="政府性基金预算支出预算表06 __b-2-0" xfId="497"/>
    <cellStyle name="政府性基金预算支出预算表06 __b-3-0" xfId="498"/>
    <cellStyle name="政府性基金预算支出预算表06 __b-4-0" xfId="499"/>
    <cellStyle name="政府性基金预算支出预算表06 __b-5-0" xfId="500"/>
    <cellStyle name="政府性基金预算支出预算表06 __b-6-0" xfId="501"/>
    <cellStyle name="政府性基金预算支出预算表06 __b-7-0" xfId="502"/>
    <cellStyle name="政府性基金预算支出预算表06 __b-8-0" xfId="503"/>
    <cellStyle name="政府性基金预算支出预算表06 __b-9-0" xfId="504"/>
    <cellStyle name="国有资本经营预算支出表07 __b-26-0" xfId="505"/>
    <cellStyle name="政府性基金预算支出预算表06 __b-12-0" xfId="506"/>
    <cellStyle name="国有资本经营预算支出表07 __b-27-0" xfId="507"/>
    <cellStyle name="政府性基金预算支出预算表06 __b-13-0" xfId="508"/>
    <cellStyle name="国有资本经营预算支出表07 __b-28-0" xfId="509"/>
    <cellStyle name="政府性基金预算支出预算表06 __b-14-0" xfId="510"/>
    <cellStyle name="政府性基金预算支出预算表06 __b-16-0" xfId="511"/>
    <cellStyle name="政府性基金预算支出预算表06 __b-21-0" xfId="512"/>
    <cellStyle name="新增资产配置表11 __b-12-0" xfId="513"/>
    <cellStyle name="国有资本经营预算支出表07 __b-13-0" xfId="514"/>
    <cellStyle name="新增资产配置表11 __b-13-0" xfId="515"/>
    <cellStyle name="国有资本经营预算支出表07 __b-14-0" xfId="516"/>
    <cellStyle name="新增资产配置表11 __b-14-0" xfId="517"/>
    <cellStyle name="国有资本经营预算支出表07 __b-15-0" xfId="518"/>
    <cellStyle name="国有资本经营预算支出表07 __b-20-0" xfId="519"/>
    <cellStyle name="新增资产配置表11 __b-20-0" xfId="520"/>
    <cellStyle name="新增资产配置表11 __b-15-0" xfId="521"/>
    <cellStyle name="国有资本经营预算支出表07 __b-16-0" xfId="522"/>
    <cellStyle name="国有资本经营预算支出表07 __b-21-0" xfId="523"/>
    <cellStyle name="新增资产配置表11 __b-16-0" xfId="524"/>
    <cellStyle name="国有资本经营预算支出表07 __b-17-0" xfId="525"/>
    <cellStyle name="国有资本经营预算支出表07 __b-22-0" xfId="526"/>
    <cellStyle name="新增资产配置表11 __b-17-0" xfId="527"/>
    <cellStyle name="国有资本经营预算支出表07 __b-18-0" xfId="528"/>
    <cellStyle name="国有资本经营预算支出表07 __b-23-0" xfId="529"/>
    <cellStyle name="市对下转移支付预算表10-1 __b-1-0" xfId="530"/>
    <cellStyle name="部门政府采购预算表08 __b-10-0" xfId="531"/>
    <cellStyle name="市对下转移支付预算表10-1 __b-2-0" xfId="532"/>
    <cellStyle name="部门政府采购预算表08 __b-11-0" xfId="533"/>
    <cellStyle name="市对下转移支付预算表10-1 __b-3-0" xfId="534"/>
    <cellStyle name="部门政府采购预算表08 __b-12-0" xfId="535"/>
    <cellStyle name="市对下转移支付预算表10-1 __b-4-0" xfId="536"/>
    <cellStyle name="部门政府采购预算表08 __b-13-0" xfId="537"/>
    <cellStyle name="市对下转移支付预算表10-1 __b-5-0" xfId="538"/>
    <cellStyle name="部门政府采购预算表08 __b-14-0" xfId="539"/>
    <cellStyle name="市对下转移支付预算表10-1 __b-6-0" xfId="540"/>
    <cellStyle name="部门政府采购预算表08 __b-15-0" xfId="541"/>
    <cellStyle name="部门政府采购预算表08 __b-20-0" xfId="542"/>
    <cellStyle name="市对下转移支付预算表10-1 __b-8-0" xfId="543"/>
    <cellStyle name="部门政府采购预算表08 __b-17-0" xfId="544"/>
    <cellStyle name="部门政府采购预算表08 __b-22-0" xfId="545"/>
    <cellStyle name="市对下转移支付预算表10-1 __b-9-0" xfId="546"/>
    <cellStyle name="部门政府采购预算表08 __b-18-0" xfId="547"/>
    <cellStyle name="部门政府采购预算表08 __b-23-0" xfId="548"/>
    <cellStyle name="部门政府采购预算表08 __b-19-0" xfId="549"/>
    <cellStyle name="部门政府采购预算表08 __b-24-0" xfId="550"/>
    <cellStyle name="部门政府采购预算表08 __b-25-0" xfId="551"/>
    <cellStyle name="部门政府采购预算表08 __b-30-0" xfId="552"/>
    <cellStyle name="部门政府采购预算表08 __b-26-0" xfId="553"/>
    <cellStyle name="部门政府采购预算表08 __b-31-0" xfId="554"/>
    <cellStyle name="部门政府采购预算表08 __b-27-0" xfId="555"/>
    <cellStyle name="部门政府采购预算表08 __b-32-0" xfId="556"/>
    <cellStyle name="部门政府采购预算表08 __b-28-0" xfId="557"/>
    <cellStyle name="部门政府采购预算表08 __b-33-0" xfId="558"/>
    <cellStyle name="部门政府采购预算表08 __b-29-0" xfId="559"/>
    <cellStyle name="部门政府采购预算表08 __b-34-0" xfId="560"/>
    <cellStyle name="部门政府采购预算表08 __b-35-0" xfId="561"/>
    <cellStyle name="部门政府采购预算表08 __b-36-0" xfId="562"/>
    <cellStyle name="部门政府采购预算表08 __b-37-0" xfId="563"/>
    <cellStyle name="部门项目中期规划预算表13 __b-10-0" xfId="564"/>
    <cellStyle name="部门政府采购预算表08 __b-38-0" xfId="565"/>
    <cellStyle name="政府购买服务预算表09 __b-1-0" xfId="566"/>
    <cellStyle name="政府购买服务预算表09 __b-2-0" xfId="567"/>
    <cellStyle name="政府购买服务预算表09 __b-3-0" xfId="568"/>
    <cellStyle name="政府购买服务预算表09 __b-4-0" xfId="569"/>
    <cellStyle name="政府购买服务预算表09 __b-6-0" xfId="570"/>
    <cellStyle name="政府购买服务预算表09 __b-7-0" xfId="571"/>
    <cellStyle name="政府购买服务预算表09 __b-8-0" xfId="572"/>
    <cellStyle name="政府购买服务预算表09 __b-30-0" xfId="573"/>
    <cellStyle name="政府购买服务预算表09 __b-25-0" xfId="574"/>
    <cellStyle name="政府购买服务预算表09 __b-31-0" xfId="575"/>
    <cellStyle name="政府购买服务预算表09 __b-26-0" xfId="576"/>
    <cellStyle name="市对下转移支付绩效目标表10-2 __b-1-0" xfId="577"/>
    <cellStyle name="政府购买服务预算表09 __b-32-0" xfId="578"/>
    <cellStyle name="政府购买服务预算表09 __b-27-0" xfId="579"/>
    <cellStyle name="市对下转移支付绩效目标表10-2 __b-2-0" xfId="580"/>
    <cellStyle name="政府购买服务预算表09 __b-33-0" xfId="581"/>
    <cellStyle name="政府购买服务预算表09 __b-28-0" xfId="582"/>
    <cellStyle name="市对下转移支付绩效目标表10-2 __b-3-0" xfId="583"/>
    <cellStyle name="政府购买服务预算表09 __b-34-0" xfId="584"/>
    <cellStyle name="政府购买服务预算表09 __b-29-0" xfId="585"/>
    <cellStyle name="市对下转移支付绩效目标表10-2 __b-4-0" xfId="586"/>
    <cellStyle name="政府购买服务预算表09 __b-40-0" xfId="587"/>
    <cellStyle name="政府购买服务预算表09 __b-35-0" xfId="588"/>
    <cellStyle name="市对下转移支付绩效目标表10-2 __b-5-0" xfId="589"/>
    <cellStyle name="政府购买服务预算表09 __b-41-0" xfId="590"/>
    <cellStyle name="政府购买服务预算表09 __b-36-0" xfId="591"/>
    <cellStyle name="市对下转移支付绩效目标表10-2 __b-6-0" xfId="592"/>
    <cellStyle name="政府购买服务预算表09 __b-42-0" xfId="593"/>
    <cellStyle name="政府购买服务预算表09 __b-37-0" xfId="594"/>
    <cellStyle name="市对下转移支付绩效目标表10-2 __b-7-0" xfId="595"/>
    <cellStyle name="政府购买服务预算表09 __b-43-0" xfId="596"/>
    <cellStyle name="政府购买服务预算表09 __b-38-0" xfId="597"/>
    <cellStyle name="市对下转移支付绩效目标表10-2 __b-8-0" xfId="598"/>
    <cellStyle name="政府购买服务预算表09 __b-44-0" xfId="599"/>
    <cellStyle name="政府购买服务预算表09 __b-39-0" xfId="600"/>
    <cellStyle name="市对下转移支付绩效目标表10-2 __b-9-0" xfId="601"/>
    <cellStyle name="政府购买服务预算表09 __b-45-0" xfId="602"/>
    <cellStyle name="市对下转移支付预算表10-1 __b-11-0" xfId="603"/>
    <cellStyle name="市对下转移支付预算表10-1 __b-12-0" xfId="604"/>
    <cellStyle name="市对下转移支付预算表10-1 __b-13-0" xfId="605"/>
    <cellStyle name="市对下转移支付预算表10-1 __b-14-0" xfId="606"/>
    <cellStyle name="市对下转移支付预算表10-1 __b-20-0" xfId="607"/>
    <cellStyle name="市对下转移支付预算表10-1 __b-15-0" xfId="608"/>
    <cellStyle name="市对下转移支付预算表10-1 __b-21-0" xfId="609"/>
    <cellStyle name="市对下转移支付预算表10-1 __b-16-0" xfId="610"/>
    <cellStyle name="市对下转移支付预算表10-1 __b-23-0" xfId="611"/>
    <cellStyle name="市对下转移支付预算表10-1 __b-18-0" xfId="612"/>
    <cellStyle name="市对下转移支付预算表10-1 __b-24-0" xfId="613"/>
    <cellStyle name="市对下转移支付预算表10-1 __b-19-0" xfId="614"/>
    <cellStyle name="市对下转移支付预算表10-1 __b-30-0" xfId="615"/>
    <cellStyle name="市对下转移支付预算表10-1 __b-25-0" xfId="616"/>
    <cellStyle name="市对下转移支付预算表10-1 __b-27-0" xfId="617"/>
    <cellStyle name="市对下转移支付预算表10-1 __b-28-0" xfId="618"/>
    <cellStyle name="市对下转移支付预算表10-1 __b-29-0" xfId="619"/>
    <cellStyle name="市对下转移支付绩效目标表10-2 __b-10-0" xfId="620"/>
    <cellStyle name="市对下转移支付绩效目标表10-2 __b-11-0" xfId="621"/>
    <cellStyle name="市对下转移支付绩效目标表10-2 __b-12-0" xfId="622"/>
    <cellStyle name="市对下转移支付绩效目标表10-2 __b-13-0" xfId="623"/>
    <cellStyle name="市对下转移支付绩效目标表10-2 __b-14-0" xfId="624"/>
    <cellStyle name="市对下转移支付绩效目标表10-2 __b-15-0" xfId="625"/>
    <cellStyle name="市对下转移支付绩效目标表10-2 __b-16-0" xfId="626"/>
    <cellStyle name="市对下转移支付绩效目标表10-2 __b-17-0" xfId="627"/>
    <cellStyle name="市对下转移支付绩效目标表10-2 __b-18-0" xfId="628"/>
    <cellStyle name="市对下转移支付绩效目标表10-2 __b-19-0" xfId="629"/>
    <cellStyle name="新增资产配置表11 __b-3-0" xfId="630"/>
    <cellStyle name="新增资产配置表11 __b-4-0" xfId="631"/>
    <cellStyle name="新增资产配置表11 __b-5-0" xfId="632"/>
    <cellStyle name="新增资产配置表11 __b-6-0" xfId="633"/>
    <cellStyle name="新增资产配置表11 __b-7-0" xfId="634"/>
    <cellStyle name="新增资产配置表11 __b-8-0" xfId="635"/>
    <cellStyle name="上级补助项目支出预算表12 __b-1-0" xfId="636"/>
    <cellStyle name="上级补助项目支出预算表12 __b-2-0" xfId="637"/>
    <cellStyle name="上级补助项目支出预算表12 __b-3-0" xfId="638"/>
    <cellStyle name="上级补助项目支出预算表12 __b-5-0" xfId="639"/>
    <cellStyle name="上级补助项目支出预算表12 __b-6-0" xfId="640"/>
    <cellStyle name="上级补助项目支出预算表12 __b-7-0" xfId="641"/>
    <cellStyle name="上级补助项目支出预算表12 __b-8-0" xfId="642"/>
    <cellStyle name="上级补助项目支出预算表12 __b-9-0" xfId="643"/>
    <cellStyle name="上级补助项目支出预算表12 __b-11-0" xfId="644"/>
    <cellStyle name="上级补助项目支出预算表12 __b-12-0" xfId="645"/>
    <cellStyle name="上级补助项目支出预算表12 __b-13-0" xfId="646"/>
    <cellStyle name="部门项目中期规划预算表13 __b-11-0" xfId="647"/>
    <cellStyle name="部门项目中期规划预算表13 __b-12-0" xfId="648"/>
    <cellStyle name="部门项目中期规划预算表13 __b-13-0" xfId="649"/>
    <cellStyle name="部门项目中期规划预算表13 __b-14-0" xfId="650"/>
    <cellStyle name="部门项目中期规划预算表13 __b-20-0" xfId="651"/>
    <cellStyle name="部门项目中期规划预算表13 __b-15-0" xfId="652"/>
    <cellStyle name="部门项目中期规划预算表13 __b-21-0" xfId="653"/>
    <cellStyle name="部门项目中期规划预算表13 __b-16-0" xfId="654"/>
    <cellStyle name="部门项目中期规划预算表13 __b-22-0" xfId="655"/>
    <cellStyle name="部门项目中期规划预算表13 __b-17-0" xfId="656"/>
    <cellStyle name="部门项目中期规划预算表13 __b-23-0" xfId="657"/>
    <cellStyle name="部门项目中期规划预算表13 __b-18-0" xfId="658"/>
    <cellStyle name="部门项目中期规划预算表13 __b-24-0" xfId="659"/>
    <cellStyle name="部门项目中期规划预算表13 __b-19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  <cellStyle name="Normal" xfId="6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Right="0"/>
    <pageSetUpPr fitToPage="1"/>
  </sheetPr>
  <dimension ref="A1:D35"/>
  <sheetViews>
    <sheetView showZeros="0" topLeftCell="A25" workbookViewId="0">
      <selection activeCell="C36" sqref="C33:C36"/>
    </sheetView>
  </sheetViews>
  <sheetFormatPr defaultColWidth="8" defaultRowHeight="14.25" customHeight="1" outlineLevelCol="3"/>
  <cols>
    <col min="1" max="1" width="39.5727272727273" customWidth="1"/>
    <col min="2" max="2" width="43.1454545454545" customWidth="1"/>
    <col min="3" max="3" width="39.7" customWidth="1"/>
    <col min="4" max="4" width="42.7" customWidth="1"/>
  </cols>
  <sheetData>
    <row r="1" ht="13.5" customHeight="1" spans="4:4">
      <c r="D1" s="118" t="s">
        <v>0</v>
      </c>
    </row>
    <row r="2" ht="36" customHeight="1" spans="1:4">
      <c r="A2" s="139" t="s">
        <v>1</v>
      </c>
      <c r="B2" s="278"/>
      <c r="C2" s="278"/>
      <c r="D2" s="278"/>
    </row>
    <row r="3" ht="21" customHeight="1" spans="1:4">
      <c r="A3" s="279" t="str">
        <f>"单位名称："&amp;"曲靖经济技术开发区社会事业局"</f>
        <v>单位名称：曲靖经济技术开发区社会事业局</v>
      </c>
      <c r="B3" s="280"/>
      <c r="C3" s="280"/>
      <c r="D3" s="286" t="s">
        <v>2</v>
      </c>
    </row>
    <row r="4" ht="19.5" customHeight="1" spans="1:4">
      <c r="A4" s="281" t="s">
        <v>3</v>
      </c>
      <c r="B4" s="282"/>
      <c r="C4" s="281" t="s">
        <v>4</v>
      </c>
      <c r="D4" s="282"/>
    </row>
    <row r="5" ht="19.5" customHeight="1" spans="1:4">
      <c r="A5" s="283" t="s">
        <v>5</v>
      </c>
      <c r="B5" s="283" t="str">
        <f>"2025"&amp;"年预算数"</f>
        <v>2025年预算数</v>
      </c>
      <c r="C5" s="283" t="s">
        <v>6</v>
      </c>
      <c r="D5" s="283" t="str">
        <f>"2025"&amp;"年预算数"</f>
        <v>2025年预算数</v>
      </c>
    </row>
    <row r="6" ht="19.5" customHeight="1" spans="1:4">
      <c r="A6" s="284"/>
      <c r="B6" s="284"/>
      <c r="C6" s="284"/>
      <c r="D6" s="284"/>
    </row>
    <row r="7" ht="20.25" customHeight="1" spans="1:4">
      <c r="A7" s="13" t="s">
        <v>7</v>
      </c>
      <c r="B7" s="15">
        <v>6263.9423</v>
      </c>
      <c r="C7" s="285" t="str">
        <f>"一"&amp;"、"&amp;"一般公共服务支出"</f>
        <v>一、一般公共服务支出</v>
      </c>
      <c r="D7" s="15">
        <v>19.65</v>
      </c>
    </row>
    <row r="8" ht="20.25" customHeight="1" spans="1:4">
      <c r="A8" s="13" t="s">
        <v>8</v>
      </c>
      <c r="B8" s="15"/>
      <c r="C8" s="285" t="str">
        <f>"二"&amp;"、"&amp;"外交支出"</f>
        <v>二、外交支出</v>
      </c>
      <c r="D8" s="15"/>
    </row>
    <row r="9" ht="20.25" customHeight="1" spans="1:4">
      <c r="A9" s="13" t="s">
        <v>9</v>
      </c>
      <c r="B9" s="15"/>
      <c r="C9" s="285" t="str">
        <f>"三"&amp;"、"&amp;"国防支出"</f>
        <v>三、国防支出</v>
      </c>
      <c r="D9" s="15"/>
    </row>
    <row r="10" ht="20.25" customHeight="1" spans="1:4">
      <c r="A10" s="13" t="s">
        <v>10</v>
      </c>
      <c r="B10" s="15"/>
      <c r="C10" s="285" t="str">
        <f>"四"&amp;"、"&amp;"公共安全支出"</f>
        <v>四、公共安全支出</v>
      </c>
      <c r="D10" s="15"/>
    </row>
    <row r="11" ht="20.25" customHeight="1" spans="1:4">
      <c r="A11" s="13" t="s">
        <v>11</v>
      </c>
      <c r="B11" s="15"/>
      <c r="C11" s="285" t="str">
        <f>"五"&amp;"、"&amp;"教育支出"</f>
        <v>五、教育支出</v>
      </c>
      <c r="D11" s="15">
        <v>6155.4723</v>
      </c>
    </row>
    <row r="12" ht="20.25" customHeight="1" spans="1:4">
      <c r="A12" s="13" t="s">
        <v>12</v>
      </c>
      <c r="B12" s="15"/>
      <c r="C12" s="285" t="str">
        <f>"六"&amp;"、"&amp;"科学技术支出"</f>
        <v>六、科学技术支出</v>
      </c>
      <c r="D12" s="15"/>
    </row>
    <row r="13" ht="20.25" customHeight="1" spans="1:4">
      <c r="A13" s="13" t="s">
        <v>13</v>
      </c>
      <c r="B13" s="15"/>
      <c r="C13" s="285" t="str">
        <f>"七"&amp;"、"&amp;"文化旅游体育与传媒支出"</f>
        <v>七、文化旅游体育与传媒支出</v>
      </c>
      <c r="D13" s="15">
        <v>31.73</v>
      </c>
    </row>
    <row r="14" ht="20.25" customHeight="1" spans="1:4">
      <c r="A14" s="13" t="s">
        <v>14</v>
      </c>
      <c r="B14" s="15"/>
      <c r="C14" s="285" t="str">
        <f>"八"&amp;"、"&amp;"社会保障和就业支出"</f>
        <v>八、社会保障和就业支出</v>
      </c>
      <c r="D14" s="15"/>
    </row>
    <row r="15" ht="20.25" customHeight="1" spans="1:4">
      <c r="A15" s="13" t="s">
        <v>15</v>
      </c>
      <c r="B15" s="15"/>
      <c r="C15" s="285" t="str">
        <f>"九"&amp;"、"&amp;"社会保险基金支出"</f>
        <v>九、社会保险基金支出</v>
      </c>
      <c r="D15" s="15"/>
    </row>
    <row r="16" ht="20.25" customHeight="1" spans="1:4">
      <c r="A16" s="13" t="s">
        <v>16</v>
      </c>
      <c r="B16" s="15"/>
      <c r="C16" s="285" t="str">
        <f>"十"&amp;"、"&amp;"卫生健康支出"</f>
        <v>十、卫生健康支出</v>
      </c>
      <c r="D16" s="15">
        <v>57.09</v>
      </c>
    </row>
    <row r="17" ht="20.25" customHeight="1" spans="1:4">
      <c r="A17" s="13"/>
      <c r="B17" s="15"/>
      <c r="C17" s="285" t="str">
        <f>"十一"&amp;"、"&amp;"节能环保支出"</f>
        <v>十一、节能环保支出</v>
      </c>
      <c r="D17" s="15"/>
    </row>
    <row r="18" ht="20.25" customHeight="1" spans="1:4">
      <c r="A18" s="13"/>
      <c r="B18" s="13"/>
      <c r="C18" s="285" t="str">
        <f>"十二"&amp;"、"&amp;"城乡社区支出"</f>
        <v>十二、城乡社区支出</v>
      </c>
      <c r="D18" s="15"/>
    </row>
    <row r="19" ht="20.25" customHeight="1" spans="1:4">
      <c r="A19" s="13"/>
      <c r="B19" s="13"/>
      <c r="C19" s="285" t="str">
        <f>"十三"&amp;"、"&amp;"农林水支出"</f>
        <v>十三、农林水支出</v>
      </c>
      <c r="D19" s="15"/>
    </row>
    <row r="20" ht="20.25" customHeight="1" spans="1:4">
      <c r="A20" s="13"/>
      <c r="B20" s="13"/>
      <c r="C20" s="285" t="str">
        <f>"十四"&amp;"、"&amp;"交通运输支出"</f>
        <v>十四、交通运输支出</v>
      </c>
      <c r="D20" s="15"/>
    </row>
    <row r="21" ht="20.25" customHeight="1" spans="1:4">
      <c r="A21" s="13"/>
      <c r="B21" s="13"/>
      <c r="C21" s="285" t="str">
        <f>"十五"&amp;"、"&amp;"资源勘探工业信息等支出"</f>
        <v>十五、资源勘探工业信息等支出</v>
      </c>
      <c r="D21" s="15"/>
    </row>
    <row r="22" ht="20.25" customHeight="1" spans="1:4">
      <c r="A22" s="13"/>
      <c r="B22" s="13"/>
      <c r="C22" s="285" t="str">
        <f>"十六"&amp;"、"&amp;"商业服务业等支出"</f>
        <v>十六、商业服务业等支出</v>
      </c>
      <c r="D22" s="15"/>
    </row>
    <row r="23" ht="20.25" customHeight="1" spans="1:4">
      <c r="A23" s="13"/>
      <c r="B23" s="13"/>
      <c r="C23" s="285" t="str">
        <f>"十七"&amp;"、"&amp;"金融支出"</f>
        <v>十七、金融支出</v>
      </c>
      <c r="D23" s="15"/>
    </row>
    <row r="24" ht="20.25" customHeight="1" spans="1:4">
      <c r="A24" s="13"/>
      <c r="B24" s="13"/>
      <c r="C24" s="285" t="str">
        <f>"十八"&amp;"、"&amp;"援助其他地区支出"</f>
        <v>十八、援助其他地区支出</v>
      </c>
      <c r="D24" s="15"/>
    </row>
    <row r="25" ht="20.25" customHeight="1" spans="1:4">
      <c r="A25" s="13"/>
      <c r="B25" s="13"/>
      <c r="C25" s="285" t="str">
        <f>"十九"&amp;"、"&amp;"自然资源海洋气象等支出"</f>
        <v>十九、自然资源海洋气象等支出</v>
      </c>
      <c r="D25" s="15"/>
    </row>
    <row r="26" ht="20.25" customHeight="1" spans="1:4">
      <c r="A26" s="13"/>
      <c r="B26" s="13"/>
      <c r="C26" s="285" t="str">
        <f>"二十"&amp;"、"&amp;"住房保障支出"</f>
        <v>二十、住房保障支出</v>
      </c>
      <c r="D26" s="15"/>
    </row>
    <row r="27" ht="20.25" customHeight="1" spans="1:4">
      <c r="A27" s="13"/>
      <c r="B27" s="13"/>
      <c r="C27" s="285" t="str">
        <f>"二十一"&amp;"、"&amp;"粮油物资储备支出"</f>
        <v>二十一、粮油物资储备支出</v>
      </c>
      <c r="D27" s="15"/>
    </row>
    <row r="28" ht="20.25" customHeight="1" spans="1:4">
      <c r="A28" s="13"/>
      <c r="B28" s="13"/>
      <c r="C28" s="285" t="str">
        <f>"二十二"&amp;"、"&amp;"国有资本经营预算支出"</f>
        <v>二十二、国有资本经营预算支出</v>
      </c>
      <c r="D28" s="15"/>
    </row>
    <row r="29" ht="20.25" customHeight="1" spans="1:4">
      <c r="A29" s="13"/>
      <c r="B29" s="13"/>
      <c r="C29" s="285" t="str">
        <f>"二十三"&amp;"、"&amp;"灾害防治及应急管理支出"</f>
        <v>二十三、灾害防治及应急管理支出</v>
      </c>
      <c r="D29" s="15"/>
    </row>
    <row r="30" ht="20.25" customHeight="1" spans="1:4">
      <c r="A30" s="13"/>
      <c r="B30" s="13"/>
      <c r="C30" s="285" t="str">
        <f>"二十四"&amp;"、"&amp;"预备费"</f>
        <v>二十四、预备费</v>
      </c>
      <c r="D30" s="15"/>
    </row>
    <row r="31" ht="20.25" customHeight="1" spans="1:4">
      <c r="A31" s="13"/>
      <c r="B31" s="13"/>
      <c r="C31" s="285" t="str">
        <f>"二十五"&amp;"、"&amp;"其他支出"</f>
        <v>二十五、其他支出</v>
      </c>
      <c r="D31" s="15"/>
    </row>
    <row r="32" ht="20.25" customHeight="1" spans="1:4">
      <c r="A32" s="13"/>
      <c r="B32" s="13"/>
      <c r="C32" s="285" t="str">
        <f>"二十六"&amp;"、"&amp;"转移性支出"</f>
        <v>二十六、转移性支出</v>
      </c>
      <c r="D32" s="15"/>
    </row>
    <row r="33" ht="20.25" customHeight="1" spans="1:4">
      <c r="A33" s="227" t="s">
        <v>17</v>
      </c>
      <c r="B33" s="15">
        <v>6263.9423</v>
      </c>
      <c r="C33" s="227" t="s">
        <v>18</v>
      </c>
      <c r="D33" s="15">
        <v>6263.9423</v>
      </c>
    </row>
    <row r="34" ht="20.25" customHeight="1" spans="1:4">
      <c r="A34" s="13" t="s">
        <v>19</v>
      </c>
      <c r="B34" s="15"/>
      <c r="C34" s="13" t="s">
        <v>20</v>
      </c>
      <c r="D34" s="15"/>
    </row>
    <row r="35" ht="20.25" customHeight="1" spans="1:4">
      <c r="A35" s="227" t="s">
        <v>21</v>
      </c>
      <c r="B35" s="15">
        <v>6263.9423</v>
      </c>
      <c r="C35" s="227" t="s">
        <v>22</v>
      </c>
      <c r="D35" s="15">
        <v>6263.9423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Right="0"/>
    <pageSetUpPr fitToPage="1"/>
  </sheetPr>
  <dimension ref="A1:K59"/>
  <sheetViews>
    <sheetView showZeros="0" zoomScale="70" zoomScaleNormal="70" workbookViewId="0">
      <selection activeCell="A3" sqref="A3"/>
    </sheetView>
  </sheetViews>
  <sheetFormatPr defaultColWidth="9.14545454545454" defaultRowHeight="12" customHeight="1"/>
  <cols>
    <col min="1" max="1" width="30.0272727272727" customWidth="1"/>
    <col min="2" max="2" width="29" customWidth="1"/>
    <col min="3" max="3" width="23.8545454545455" customWidth="1"/>
    <col min="4" max="4" width="20.5727272727273" customWidth="1"/>
    <col min="5" max="5" width="20.1454545454545" customWidth="1"/>
    <col min="6" max="6" width="19.8545454545455" customWidth="1"/>
    <col min="7" max="7" width="9.85454545454546" customWidth="1"/>
    <col min="8" max="8" width="19" customWidth="1"/>
    <col min="9" max="9" width="12.5727272727273" customWidth="1"/>
    <col min="10" max="10" width="12.2818181818182" customWidth="1"/>
    <col min="11" max="11" width="15.7" customWidth="1"/>
  </cols>
  <sheetData>
    <row r="1" customHeight="1" spans="11:11">
      <c r="K1" s="57" t="s">
        <v>303</v>
      </c>
    </row>
    <row r="2" ht="28.5" customHeight="1" spans="2:11">
      <c r="B2" s="51" t="s">
        <v>304</v>
      </c>
      <c r="C2" s="3"/>
      <c r="D2" s="3"/>
      <c r="E2" s="3"/>
      <c r="F2" s="3"/>
      <c r="G2" s="52"/>
      <c r="H2" s="3"/>
      <c r="I2" s="52"/>
      <c r="J2" s="52"/>
      <c r="K2" s="3"/>
    </row>
    <row r="3" ht="17.25" customHeight="1" spans="1:2">
      <c r="A3" t="s">
        <v>305</v>
      </c>
      <c r="B3" s="4"/>
    </row>
    <row r="4" ht="44.25" customHeight="1" spans="1:11">
      <c r="A4" s="149" t="s">
        <v>234</v>
      </c>
      <c r="B4" s="46" t="s">
        <v>306</v>
      </c>
      <c r="C4" s="46" t="s">
        <v>307</v>
      </c>
      <c r="D4" s="46" t="s">
        <v>308</v>
      </c>
      <c r="E4" s="46" t="s">
        <v>309</v>
      </c>
      <c r="F4" s="46" t="s">
        <v>310</v>
      </c>
      <c r="G4" s="53" t="s">
        <v>311</v>
      </c>
      <c r="H4" s="46" t="s">
        <v>312</v>
      </c>
      <c r="I4" s="53" t="s">
        <v>313</v>
      </c>
      <c r="J4" s="53" t="s">
        <v>314</v>
      </c>
      <c r="K4" s="46" t="s">
        <v>315</v>
      </c>
    </row>
    <row r="5" ht="18.75" customHeight="1" spans="1:11">
      <c r="A5" s="150">
        <v>1</v>
      </c>
      <c r="B5" s="151">
        <v>2</v>
      </c>
      <c r="C5" s="151">
        <v>3</v>
      </c>
      <c r="D5" s="151">
        <v>4</v>
      </c>
      <c r="E5" s="151">
        <v>5</v>
      </c>
      <c r="F5" s="151">
        <v>6</v>
      </c>
      <c r="G5" s="152">
        <v>7</v>
      </c>
      <c r="H5" s="151">
        <v>8</v>
      </c>
      <c r="I5" s="152">
        <v>9</v>
      </c>
      <c r="J5" s="152">
        <v>10</v>
      </c>
      <c r="K5" s="151">
        <v>11</v>
      </c>
    </row>
    <row r="6" ht="21.75" customHeight="1" spans="1:11">
      <c r="A6" s="14"/>
      <c r="B6" s="13" t="s">
        <v>42</v>
      </c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53" t="s">
        <v>301</v>
      </c>
      <c r="B7" s="13" t="s">
        <v>300</v>
      </c>
      <c r="C7" s="13" t="s">
        <v>316</v>
      </c>
      <c r="D7" s="13" t="s">
        <v>317</v>
      </c>
      <c r="E7" s="13" t="s">
        <v>318</v>
      </c>
      <c r="F7" s="13" t="s">
        <v>319</v>
      </c>
      <c r="G7" s="13" t="s">
        <v>320</v>
      </c>
      <c r="H7" s="13" t="s">
        <v>321</v>
      </c>
      <c r="I7" s="13" t="s">
        <v>322</v>
      </c>
      <c r="J7" s="13" t="s">
        <v>323</v>
      </c>
      <c r="K7" s="13" t="s">
        <v>324</v>
      </c>
    </row>
    <row r="8" ht="19.5" customHeight="1" spans="1:11">
      <c r="A8" s="153" t="s">
        <v>301</v>
      </c>
      <c r="B8" s="13" t="s">
        <v>300</v>
      </c>
      <c r="C8" s="13" t="s">
        <v>316</v>
      </c>
      <c r="D8" s="13" t="s">
        <v>317</v>
      </c>
      <c r="E8" s="13" t="s">
        <v>325</v>
      </c>
      <c r="F8" s="13" t="s">
        <v>326</v>
      </c>
      <c r="G8" s="13" t="s">
        <v>320</v>
      </c>
      <c r="H8" s="13" t="s">
        <v>321</v>
      </c>
      <c r="I8" s="13" t="s">
        <v>322</v>
      </c>
      <c r="J8" s="13" t="s">
        <v>323</v>
      </c>
      <c r="K8" s="13" t="s">
        <v>327</v>
      </c>
    </row>
    <row r="9" ht="19.5" customHeight="1" spans="1:11">
      <c r="A9" s="153" t="s">
        <v>301</v>
      </c>
      <c r="B9" s="13" t="s">
        <v>300</v>
      </c>
      <c r="C9" s="13" t="s">
        <v>316</v>
      </c>
      <c r="D9" s="13" t="s">
        <v>328</v>
      </c>
      <c r="E9" s="13" t="s">
        <v>329</v>
      </c>
      <c r="F9" s="13" t="s">
        <v>330</v>
      </c>
      <c r="G9" s="13" t="s">
        <v>320</v>
      </c>
      <c r="H9" s="13" t="s">
        <v>321</v>
      </c>
      <c r="I9" s="13" t="s">
        <v>322</v>
      </c>
      <c r="J9" s="13" t="s">
        <v>323</v>
      </c>
      <c r="K9" s="13" t="s">
        <v>331</v>
      </c>
    </row>
    <row r="10" ht="19.5" customHeight="1" spans="1:11">
      <c r="A10" s="153" t="s">
        <v>301</v>
      </c>
      <c r="B10" s="13" t="s">
        <v>300</v>
      </c>
      <c r="C10" s="13" t="s">
        <v>316</v>
      </c>
      <c r="D10" s="13" t="s">
        <v>332</v>
      </c>
      <c r="E10" s="13" t="s">
        <v>333</v>
      </c>
      <c r="F10" s="13" t="s">
        <v>333</v>
      </c>
      <c r="G10" s="13" t="s">
        <v>334</v>
      </c>
      <c r="H10" s="13" t="s">
        <v>335</v>
      </c>
      <c r="I10" s="13" t="s">
        <v>322</v>
      </c>
      <c r="J10" s="13" t="s">
        <v>323</v>
      </c>
      <c r="K10" s="13" t="s">
        <v>336</v>
      </c>
    </row>
    <row r="11" ht="19.5" customHeight="1" spans="1:11">
      <c r="A11" s="153" t="s">
        <v>278</v>
      </c>
      <c r="B11" s="13" t="s">
        <v>277</v>
      </c>
      <c r="C11" s="13" t="s">
        <v>337</v>
      </c>
      <c r="D11" s="13" t="s">
        <v>317</v>
      </c>
      <c r="E11" s="13" t="s">
        <v>318</v>
      </c>
      <c r="F11" s="13" t="s">
        <v>338</v>
      </c>
      <c r="G11" s="13" t="s">
        <v>320</v>
      </c>
      <c r="H11" s="13" t="s">
        <v>154</v>
      </c>
      <c r="I11" s="13" t="s">
        <v>322</v>
      </c>
      <c r="J11" s="13" t="s">
        <v>323</v>
      </c>
      <c r="K11" s="13" t="s">
        <v>339</v>
      </c>
    </row>
    <row r="12" ht="19.5" customHeight="1" spans="1:11">
      <c r="A12" s="153" t="s">
        <v>278</v>
      </c>
      <c r="B12" s="13" t="s">
        <v>277</v>
      </c>
      <c r="C12" s="13" t="s">
        <v>337</v>
      </c>
      <c r="D12" s="13" t="s">
        <v>317</v>
      </c>
      <c r="E12" s="13" t="s">
        <v>325</v>
      </c>
      <c r="F12" s="13" t="s">
        <v>340</v>
      </c>
      <c r="G12" s="13" t="s">
        <v>334</v>
      </c>
      <c r="H12" s="13" t="s">
        <v>335</v>
      </c>
      <c r="I12" s="13" t="s">
        <v>322</v>
      </c>
      <c r="J12" s="13" t="s">
        <v>323</v>
      </c>
      <c r="K12" s="13" t="s">
        <v>341</v>
      </c>
    </row>
    <row r="13" ht="19.5" customHeight="1" spans="1:11">
      <c r="A13" s="153" t="s">
        <v>278</v>
      </c>
      <c r="B13" s="13" t="s">
        <v>277</v>
      </c>
      <c r="C13" s="13" t="s">
        <v>337</v>
      </c>
      <c r="D13" s="13" t="s">
        <v>328</v>
      </c>
      <c r="E13" s="13" t="s">
        <v>342</v>
      </c>
      <c r="F13" s="13" t="s">
        <v>343</v>
      </c>
      <c r="G13" s="13" t="s">
        <v>344</v>
      </c>
      <c r="H13" s="13" t="s">
        <v>165</v>
      </c>
      <c r="I13" s="13" t="s">
        <v>345</v>
      </c>
      <c r="J13" s="13" t="s">
        <v>323</v>
      </c>
      <c r="K13" s="13" t="s">
        <v>346</v>
      </c>
    </row>
    <row r="14" ht="19.5" customHeight="1" spans="1:11">
      <c r="A14" s="153" t="s">
        <v>278</v>
      </c>
      <c r="B14" s="13" t="s">
        <v>277</v>
      </c>
      <c r="C14" s="13" t="s">
        <v>337</v>
      </c>
      <c r="D14" s="13" t="s">
        <v>332</v>
      </c>
      <c r="E14" s="13" t="s">
        <v>333</v>
      </c>
      <c r="F14" s="13" t="s">
        <v>347</v>
      </c>
      <c r="G14" s="13" t="s">
        <v>344</v>
      </c>
      <c r="H14" s="13" t="s">
        <v>348</v>
      </c>
      <c r="I14" s="13" t="s">
        <v>322</v>
      </c>
      <c r="J14" s="13" t="s">
        <v>323</v>
      </c>
      <c r="K14" s="13" t="s">
        <v>349</v>
      </c>
    </row>
    <row r="15" ht="19.5" customHeight="1" spans="1:11">
      <c r="A15" s="153" t="s">
        <v>292</v>
      </c>
      <c r="B15" s="13" t="s">
        <v>291</v>
      </c>
      <c r="C15" s="13" t="s">
        <v>350</v>
      </c>
      <c r="D15" s="13" t="s">
        <v>317</v>
      </c>
      <c r="E15" s="13" t="s">
        <v>318</v>
      </c>
      <c r="F15" s="13" t="s">
        <v>319</v>
      </c>
      <c r="G15" s="13" t="s">
        <v>320</v>
      </c>
      <c r="H15" s="13" t="s">
        <v>321</v>
      </c>
      <c r="I15" s="13" t="s">
        <v>322</v>
      </c>
      <c r="J15" s="13" t="s">
        <v>323</v>
      </c>
      <c r="K15" s="13" t="s">
        <v>351</v>
      </c>
    </row>
    <row r="16" ht="19.5" customHeight="1" spans="1:11">
      <c r="A16" s="153" t="s">
        <v>292</v>
      </c>
      <c r="B16" s="13" t="s">
        <v>291</v>
      </c>
      <c r="C16" s="13" t="s">
        <v>350</v>
      </c>
      <c r="D16" s="13" t="s">
        <v>328</v>
      </c>
      <c r="E16" s="13" t="s">
        <v>329</v>
      </c>
      <c r="F16" s="13" t="s">
        <v>352</v>
      </c>
      <c r="G16" s="13" t="s">
        <v>344</v>
      </c>
      <c r="H16" s="13" t="s">
        <v>335</v>
      </c>
      <c r="I16" s="13" t="s">
        <v>322</v>
      </c>
      <c r="J16" s="13" t="s">
        <v>323</v>
      </c>
      <c r="K16" s="13" t="s">
        <v>353</v>
      </c>
    </row>
    <row r="17" ht="19.5" customHeight="1" spans="1:11">
      <c r="A17" s="153" t="s">
        <v>292</v>
      </c>
      <c r="B17" s="13" t="s">
        <v>291</v>
      </c>
      <c r="C17" s="13" t="s">
        <v>350</v>
      </c>
      <c r="D17" s="13" t="s">
        <v>332</v>
      </c>
      <c r="E17" s="13" t="s">
        <v>333</v>
      </c>
      <c r="F17" s="13" t="s">
        <v>354</v>
      </c>
      <c r="G17" s="13" t="s">
        <v>334</v>
      </c>
      <c r="H17" s="13" t="s">
        <v>335</v>
      </c>
      <c r="I17" s="13" t="s">
        <v>322</v>
      </c>
      <c r="J17" s="13" t="s">
        <v>323</v>
      </c>
      <c r="K17" s="13" t="s">
        <v>354</v>
      </c>
    </row>
    <row r="18" ht="19.5" customHeight="1" spans="1:11">
      <c r="A18" s="153" t="s">
        <v>269</v>
      </c>
      <c r="B18" s="13" t="s">
        <v>267</v>
      </c>
      <c r="C18" s="13" t="s">
        <v>355</v>
      </c>
      <c r="D18" s="13" t="s">
        <v>317</v>
      </c>
      <c r="E18" s="13" t="s">
        <v>318</v>
      </c>
      <c r="F18" s="13" t="s">
        <v>356</v>
      </c>
      <c r="G18" s="13" t="s">
        <v>320</v>
      </c>
      <c r="H18" s="13" t="s">
        <v>321</v>
      </c>
      <c r="I18" s="13" t="s">
        <v>322</v>
      </c>
      <c r="J18" s="13" t="s">
        <v>323</v>
      </c>
      <c r="K18" s="13" t="s">
        <v>357</v>
      </c>
    </row>
    <row r="19" ht="19.5" customHeight="1" spans="1:11">
      <c r="A19" s="153" t="s">
        <v>269</v>
      </c>
      <c r="B19" s="13" t="s">
        <v>267</v>
      </c>
      <c r="C19" s="13" t="s">
        <v>355</v>
      </c>
      <c r="D19" s="13" t="s">
        <v>317</v>
      </c>
      <c r="E19" s="13" t="s">
        <v>358</v>
      </c>
      <c r="F19" s="13" t="s">
        <v>359</v>
      </c>
      <c r="G19" s="13" t="s">
        <v>320</v>
      </c>
      <c r="H19" s="13" t="s">
        <v>360</v>
      </c>
      <c r="I19" s="13" t="s">
        <v>361</v>
      </c>
      <c r="J19" s="13" t="s">
        <v>323</v>
      </c>
      <c r="K19" s="13" t="s">
        <v>362</v>
      </c>
    </row>
    <row r="20" ht="19.5" customHeight="1" spans="1:11">
      <c r="A20" s="153" t="s">
        <v>269</v>
      </c>
      <c r="B20" s="13" t="s">
        <v>267</v>
      </c>
      <c r="C20" s="13" t="s">
        <v>355</v>
      </c>
      <c r="D20" s="13" t="s">
        <v>328</v>
      </c>
      <c r="E20" s="13" t="s">
        <v>329</v>
      </c>
      <c r="F20" s="13" t="s">
        <v>363</v>
      </c>
      <c r="G20" s="13" t="s">
        <v>334</v>
      </c>
      <c r="H20" s="13" t="s">
        <v>335</v>
      </c>
      <c r="I20" s="13" t="s">
        <v>322</v>
      </c>
      <c r="J20" s="13" t="s">
        <v>323</v>
      </c>
      <c r="K20" s="13" t="s">
        <v>364</v>
      </c>
    </row>
    <row r="21" ht="19.5" customHeight="1" spans="1:11">
      <c r="A21" s="153" t="s">
        <v>269</v>
      </c>
      <c r="B21" s="13" t="s">
        <v>267</v>
      </c>
      <c r="C21" s="13" t="s">
        <v>355</v>
      </c>
      <c r="D21" s="13" t="s">
        <v>332</v>
      </c>
      <c r="E21" s="13" t="s">
        <v>333</v>
      </c>
      <c r="F21" s="13" t="s">
        <v>365</v>
      </c>
      <c r="G21" s="13" t="s">
        <v>334</v>
      </c>
      <c r="H21" s="13" t="s">
        <v>366</v>
      </c>
      <c r="I21" s="13" t="s">
        <v>322</v>
      </c>
      <c r="J21" s="13" t="s">
        <v>323</v>
      </c>
      <c r="K21" s="13" t="s">
        <v>367</v>
      </c>
    </row>
    <row r="22" ht="19.5" customHeight="1" spans="1:11">
      <c r="A22" s="153" t="s">
        <v>296</v>
      </c>
      <c r="B22" s="13" t="s">
        <v>295</v>
      </c>
      <c r="C22" s="13" t="s">
        <v>368</v>
      </c>
      <c r="D22" s="13" t="s">
        <v>317</v>
      </c>
      <c r="E22" s="13" t="s">
        <v>318</v>
      </c>
      <c r="F22" s="13" t="s">
        <v>369</v>
      </c>
      <c r="G22" s="13" t="s">
        <v>334</v>
      </c>
      <c r="H22" s="13" t="s">
        <v>154</v>
      </c>
      <c r="I22" s="13" t="s">
        <v>370</v>
      </c>
      <c r="J22" s="13" t="s">
        <v>323</v>
      </c>
      <c r="K22" s="13" t="s">
        <v>371</v>
      </c>
    </row>
    <row r="23" ht="19.5" customHeight="1" spans="1:11">
      <c r="A23" s="153" t="s">
        <v>296</v>
      </c>
      <c r="B23" s="13" t="s">
        <v>295</v>
      </c>
      <c r="C23" s="13" t="s">
        <v>368</v>
      </c>
      <c r="D23" s="13" t="s">
        <v>317</v>
      </c>
      <c r="E23" s="13" t="s">
        <v>325</v>
      </c>
      <c r="F23" s="13" t="s">
        <v>372</v>
      </c>
      <c r="G23" s="13" t="s">
        <v>320</v>
      </c>
      <c r="H23" s="13" t="s">
        <v>321</v>
      </c>
      <c r="I23" s="13" t="s">
        <v>322</v>
      </c>
      <c r="J23" s="13" t="s">
        <v>323</v>
      </c>
      <c r="K23" s="13" t="s">
        <v>373</v>
      </c>
    </row>
    <row r="24" ht="19.5" customHeight="1" spans="1:11">
      <c r="A24" s="153" t="s">
        <v>296</v>
      </c>
      <c r="B24" s="13" t="s">
        <v>295</v>
      </c>
      <c r="C24" s="13" t="s">
        <v>368</v>
      </c>
      <c r="D24" s="13" t="s">
        <v>328</v>
      </c>
      <c r="E24" s="13" t="s">
        <v>342</v>
      </c>
      <c r="F24" s="13" t="s">
        <v>374</v>
      </c>
      <c r="G24" s="13" t="s">
        <v>344</v>
      </c>
      <c r="H24" s="13" t="s">
        <v>154</v>
      </c>
      <c r="I24" s="13" t="s">
        <v>345</v>
      </c>
      <c r="J24" s="13" t="s">
        <v>323</v>
      </c>
      <c r="K24" s="13" t="s">
        <v>375</v>
      </c>
    </row>
    <row r="25" ht="19.5" customHeight="1" spans="1:11">
      <c r="A25" s="153" t="s">
        <v>296</v>
      </c>
      <c r="B25" s="13" t="s">
        <v>295</v>
      </c>
      <c r="C25" s="13" t="s">
        <v>368</v>
      </c>
      <c r="D25" s="13" t="s">
        <v>332</v>
      </c>
      <c r="E25" s="13" t="s">
        <v>333</v>
      </c>
      <c r="F25" s="13" t="s">
        <v>347</v>
      </c>
      <c r="G25" s="13" t="s">
        <v>344</v>
      </c>
      <c r="H25" s="13" t="s">
        <v>348</v>
      </c>
      <c r="I25" s="13" t="s">
        <v>322</v>
      </c>
      <c r="J25" s="13" t="s">
        <v>323</v>
      </c>
      <c r="K25" s="13" t="s">
        <v>354</v>
      </c>
    </row>
    <row r="26" ht="19.5" customHeight="1" spans="1:11">
      <c r="A26" s="153" t="s">
        <v>283</v>
      </c>
      <c r="B26" s="13" t="s">
        <v>282</v>
      </c>
      <c r="C26" s="13" t="s">
        <v>376</v>
      </c>
      <c r="D26" s="13" t="s">
        <v>317</v>
      </c>
      <c r="E26" s="13" t="s">
        <v>318</v>
      </c>
      <c r="F26" s="13" t="s">
        <v>377</v>
      </c>
      <c r="G26" s="13" t="s">
        <v>344</v>
      </c>
      <c r="H26" s="13" t="s">
        <v>378</v>
      </c>
      <c r="I26" s="13" t="s">
        <v>379</v>
      </c>
      <c r="J26" s="13" t="s">
        <v>323</v>
      </c>
      <c r="K26" s="13" t="s">
        <v>380</v>
      </c>
    </row>
    <row r="27" ht="19.5" customHeight="1" spans="1:11">
      <c r="A27" s="153" t="s">
        <v>283</v>
      </c>
      <c r="B27" s="13" t="s">
        <v>282</v>
      </c>
      <c r="C27" s="13" t="s">
        <v>376</v>
      </c>
      <c r="D27" s="13" t="s">
        <v>317</v>
      </c>
      <c r="E27" s="13" t="s">
        <v>325</v>
      </c>
      <c r="F27" s="13" t="s">
        <v>381</v>
      </c>
      <c r="G27" s="13" t="s">
        <v>320</v>
      </c>
      <c r="H27" s="13" t="s">
        <v>321</v>
      </c>
      <c r="I27" s="13" t="s">
        <v>322</v>
      </c>
      <c r="J27" s="13" t="s">
        <v>323</v>
      </c>
      <c r="K27" s="13" t="s">
        <v>382</v>
      </c>
    </row>
    <row r="28" ht="19.5" customHeight="1" spans="1:11">
      <c r="A28" s="153" t="s">
        <v>283</v>
      </c>
      <c r="B28" s="13" t="s">
        <v>282</v>
      </c>
      <c r="C28" s="13" t="s">
        <v>376</v>
      </c>
      <c r="D28" s="13" t="s">
        <v>328</v>
      </c>
      <c r="E28" s="13" t="s">
        <v>342</v>
      </c>
      <c r="F28" s="13" t="s">
        <v>383</v>
      </c>
      <c r="G28" s="13" t="s">
        <v>344</v>
      </c>
      <c r="H28" s="13" t="s">
        <v>165</v>
      </c>
      <c r="I28" s="13" t="s">
        <v>345</v>
      </c>
      <c r="J28" s="13" t="s">
        <v>323</v>
      </c>
      <c r="K28" s="13" t="s">
        <v>384</v>
      </c>
    </row>
    <row r="29" ht="19.5" customHeight="1" spans="1:11">
      <c r="A29" s="153" t="s">
        <v>283</v>
      </c>
      <c r="B29" s="13" t="s">
        <v>282</v>
      </c>
      <c r="C29" s="13" t="s">
        <v>376</v>
      </c>
      <c r="D29" s="13" t="s">
        <v>332</v>
      </c>
      <c r="E29" s="13" t="s">
        <v>333</v>
      </c>
      <c r="F29" s="13" t="s">
        <v>333</v>
      </c>
      <c r="G29" s="13" t="s">
        <v>334</v>
      </c>
      <c r="H29" s="13" t="s">
        <v>335</v>
      </c>
      <c r="I29" s="13" t="s">
        <v>322</v>
      </c>
      <c r="J29" s="13" t="s">
        <v>323</v>
      </c>
      <c r="K29" s="13" t="s">
        <v>336</v>
      </c>
    </row>
    <row r="30" ht="19.5" customHeight="1" spans="1:11">
      <c r="A30" s="153" t="s">
        <v>290</v>
      </c>
      <c r="B30" s="13" t="s">
        <v>289</v>
      </c>
      <c r="C30" s="13" t="s">
        <v>385</v>
      </c>
      <c r="D30" s="13" t="s">
        <v>317</v>
      </c>
      <c r="E30" s="13" t="s">
        <v>318</v>
      </c>
      <c r="F30" s="13" t="s">
        <v>319</v>
      </c>
      <c r="G30" s="13" t="s">
        <v>320</v>
      </c>
      <c r="H30" s="13" t="s">
        <v>321</v>
      </c>
      <c r="I30" s="13" t="s">
        <v>322</v>
      </c>
      <c r="J30" s="13" t="s">
        <v>323</v>
      </c>
      <c r="K30" s="13" t="s">
        <v>386</v>
      </c>
    </row>
    <row r="31" ht="19.5" customHeight="1" spans="1:11">
      <c r="A31" s="153" t="s">
        <v>290</v>
      </c>
      <c r="B31" s="13" t="s">
        <v>289</v>
      </c>
      <c r="C31" s="13" t="s">
        <v>385</v>
      </c>
      <c r="D31" s="13" t="s">
        <v>317</v>
      </c>
      <c r="E31" s="13" t="s">
        <v>325</v>
      </c>
      <c r="F31" s="13" t="s">
        <v>387</v>
      </c>
      <c r="G31" s="13" t="s">
        <v>334</v>
      </c>
      <c r="H31" s="13" t="s">
        <v>335</v>
      </c>
      <c r="I31" s="13" t="s">
        <v>322</v>
      </c>
      <c r="J31" s="13" t="s">
        <v>323</v>
      </c>
      <c r="K31" s="13" t="s">
        <v>388</v>
      </c>
    </row>
    <row r="32" ht="19.5" customHeight="1" spans="1:11">
      <c r="A32" s="153" t="s">
        <v>290</v>
      </c>
      <c r="B32" s="13" t="s">
        <v>289</v>
      </c>
      <c r="C32" s="13" t="s">
        <v>385</v>
      </c>
      <c r="D32" s="13" t="s">
        <v>328</v>
      </c>
      <c r="E32" s="13" t="s">
        <v>329</v>
      </c>
      <c r="F32" s="13" t="s">
        <v>389</v>
      </c>
      <c r="G32" s="13" t="s">
        <v>334</v>
      </c>
      <c r="H32" s="13" t="s">
        <v>335</v>
      </c>
      <c r="I32" s="13" t="s">
        <v>322</v>
      </c>
      <c r="J32" s="13" t="s">
        <v>323</v>
      </c>
      <c r="K32" s="13" t="s">
        <v>390</v>
      </c>
    </row>
    <row r="33" ht="19.5" customHeight="1" spans="1:11">
      <c r="A33" s="153" t="s">
        <v>290</v>
      </c>
      <c r="B33" s="13" t="s">
        <v>289</v>
      </c>
      <c r="C33" s="13" t="s">
        <v>385</v>
      </c>
      <c r="D33" s="13" t="s">
        <v>332</v>
      </c>
      <c r="E33" s="13" t="s">
        <v>333</v>
      </c>
      <c r="F33" s="13" t="s">
        <v>391</v>
      </c>
      <c r="G33" s="13" t="s">
        <v>334</v>
      </c>
      <c r="H33" s="13" t="s">
        <v>366</v>
      </c>
      <c r="I33" s="13" t="s">
        <v>322</v>
      </c>
      <c r="J33" s="13" t="s">
        <v>323</v>
      </c>
      <c r="K33" s="13" t="s">
        <v>367</v>
      </c>
    </row>
    <row r="34" ht="19.5" customHeight="1" spans="1:11">
      <c r="A34" s="153" t="s">
        <v>275</v>
      </c>
      <c r="B34" s="13" t="s">
        <v>273</v>
      </c>
      <c r="C34" s="13" t="s">
        <v>392</v>
      </c>
      <c r="D34" s="13" t="s">
        <v>317</v>
      </c>
      <c r="E34" s="13" t="s">
        <v>318</v>
      </c>
      <c r="F34" s="13" t="s">
        <v>319</v>
      </c>
      <c r="G34" s="13" t="s">
        <v>320</v>
      </c>
      <c r="H34" s="13" t="s">
        <v>321</v>
      </c>
      <c r="I34" s="13" t="s">
        <v>322</v>
      </c>
      <c r="J34" s="13" t="s">
        <v>323</v>
      </c>
      <c r="K34" s="13" t="s">
        <v>393</v>
      </c>
    </row>
    <row r="35" ht="19.5" customHeight="1" spans="1:11">
      <c r="A35" s="153" t="s">
        <v>275</v>
      </c>
      <c r="B35" s="13" t="s">
        <v>273</v>
      </c>
      <c r="C35" s="13" t="s">
        <v>392</v>
      </c>
      <c r="D35" s="13" t="s">
        <v>317</v>
      </c>
      <c r="E35" s="13" t="s">
        <v>325</v>
      </c>
      <c r="F35" s="13" t="s">
        <v>394</v>
      </c>
      <c r="G35" s="13" t="s">
        <v>334</v>
      </c>
      <c r="H35" s="13" t="s">
        <v>335</v>
      </c>
      <c r="I35" s="13" t="s">
        <v>322</v>
      </c>
      <c r="J35" s="13" t="s">
        <v>323</v>
      </c>
      <c r="K35" s="13" t="s">
        <v>395</v>
      </c>
    </row>
    <row r="36" ht="19.5" customHeight="1" spans="1:11">
      <c r="A36" s="153" t="s">
        <v>275</v>
      </c>
      <c r="B36" s="13" t="s">
        <v>273</v>
      </c>
      <c r="C36" s="13" t="s">
        <v>392</v>
      </c>
      <c r="D36" s="13" t="s">
        <v>328</v>
      </c>
      <c r="E36" s="13" t="s">
        <v>329</v>
      </c>
      <c r="F36" s="13" t="s">
        <v>396</v>
      </c>
      <c r="G36" s="13" t="s">
        <v>320</v>
      </c>
      <c r="H36" s="13" t="s">
        <v>321</v>
      </c>
      <c r="I36" s="13" t="s">
        <v>322</v>
      </c>
      <c r="J36" s="13" t="s">
        <v>323</v>
      </c>
      <c r="K36" s="13" t="s">
        <v>397</v>
      </c>
    </row>
    <row r="37" ht="19.5" customHeight="1" spans="1:11">
      <c r="A37" s="153" t="s">
        <v>275</v>
      </c>
      <c r="B37" s="13" t="s">
        <v>273</v>
      </c>
      <c r="C37" s="13" t="s">
        <v>392</v>
      </c>
      <c r="D37" s="13" t="s">
        <v>332</v>
      </c>
      <c r="E37" s="13" t="s">
        <v>333</v>
      </c>
      <c r="F37" s="13" t="s">
        <v>398</v>
      </c>
      <c r="G37" s="13" t="s">
        <v>334</v>
      </c>
      <c r="H37" s="13" t="s">
        <v>366</v>
      </c>
      <c r="I37" s="13" t="s">
        <v>322</v>
      </c>
      <c r="J37" s="13" t="s">
        <v>323</v>
      </c>
      <c r="K37" s="13" t="s">
        <v>367</v>
      </c>
    </row>
    <row r="38" ht="19.5" customHeight="1" spans="1:11">
      <c r="A38" s="153" t="s">
        <v>280</v>
      </c>
      <c r="B38" s="13" t="s">
        <v>279</v>
      </c>
      <c r="C38" s="13" t="s">
        <v>399</v>
      </c>
      <c r="D38" s="13" t="s">
        <v>317</v>
      </c>
      <c r="E38" s="13" t="s">
        <v>318</v>
      </c>
      <c r="F38" s="13" t="s">
        <v>319</v>
      </c>
      <c r="G38" s="13" t="s">
        <v>320</v>
      </c>
      <c r="H38" s="13" t="s">
        <v>321</v>
      </c>
      <c r="I38" s="13" t="s">
        <v>322</v>
      </c>
      <c r="J38" s="13" t="s">
        <v>323</v>
      </c>
      <c r="K38" s="13" t="s">
        <v>386</v>
      </c>
    </row>
    <row r="39" ht="19.5" customHeight="1" spans="1:11">
      <c r="A39" s="153" t="s">
        <v>280</v>
      </c>
      <c r="B39" s="13" t="s">
        <v>279</v>
      </c>
      <c r="C39" s="13" t="s">
        <v>399</v>
      </c>
      <c r="D39" s="13" t="s">
        <v>317</v>
      </c>
      <c r="E39" s="13" t="s">
        <v>358</v>
      </c>
      <c r="F39" s="13" t="s">
        <v>400</v>
      </c>
      <c r="G39" s="13" t="s">
        <v>320</v>
      </c>
      <c r="H39" s="13" t="s">
        <v>360</v>
      </c>
      <c r="I39" s="13" t="s">
        <v>401</v>
      </c>
      <c r="J39" s="13" t="s">
        <v>323</v>
      </c>
      <c r="K39" s="13" t="s">
        <v>402</v>
      </c>
    </row>
    <row r="40" ht="19.5" customHeight="1" spans="1:11">
      <c r="A40" s="153" t="s">
        <v>280</v>
      </c>
      <c r="B40" s="13" t="s">
        <v>279</v>
      </c>
      <c r="C40" s="13" t="s">
        <v>399</v>
      </c>
      <c r="D40" s="13" t="s">
        <v>328</v>
      </c>
      <c r="E40" s="13" t="s">
        <v>329</v>
      </c>
      <c r="F40" s="13" t="s">
        <v>403</v>
      </c>
      <c r="G40" s="13" t="s">
        <v>334</v>
      </c>
      <c r="H40" s="13" t="s">
        <v>366</v>
      </c>
      <c r="I40" s="13" t="s">
        <v>322</v>
      </c>
      <c r="J40" s="13" t="s">
        <v>323</v>
      </c>
      <c r="K40" s="13" t="s">
        <v>364</v>
      </c>
    </row>
    <row r="41" ht="19.5" customHeight="1" spans="1:11">
      <c r="A41" s="153" t="s">
        <v>280</v>
      </c>
      <c r="B41" s="13" t="s">
        <v>279</v>
      </c>
      <c r="C41" s="13" t="s">
        <v>399</v>
      </c>
      <c r="D41" s="13" t="s">
        <v>332</v>
      </c>
      <c r="E41" s="13" t="s">
        <v>333</v>
      </c>
      <c r="F41" s="13" t="s">
        <v>404</v>
      </c>
      <c r="G41" s="13" t="s">
        <v>334</v>
      </c>
      <c r="H41" s="13" t="s">
        <v>335</v>
      </c>
      <c r="I41" s="13" t="s">
        <v>322</v>
      </c>
      <c r="J41" s="13" t="s">
        <v>323</v>
      </c>
      <c r="K41" s="13" t="s">
        <v>367</v>
      </c>
    </row>
    <row r="42" ht="19.5" customHeight="1" spans="1:11">
      <c r="A42" s="153" t="s">
        <v>298</v>
      </c>
      <c r="B42" s="13" t="s">
        <v>297</v>
      </c>
      <c r="C42" s="13" t="s">
        <v>405</v>
      </c>
      <c r="D42" s="13" t="s">
        <v>317</v>
      </c>
      <c r="E42" s="13" t="s">
        <v>318</v>
      </c>
      <c r="F42" s="13" t="s">
        <v>406</v>
      </c>
      <c r="G42" s="13" t="s">
        <v>320</v>
      </c>
      <c r="H42" s="13" t="s">
        <v>321</v>
      </c>
      <c r="I42" s="13" t="s">
        <v>322</v>
      </c>
      <c r="J42" s="13" t="s">
        <v>323</v>
      </c>
      <c r="K42" s="13" t="s">
        <v>407</v>
      </c>
    </row>
    <row r="43" ht="19.5" customHeight="1" spans="1:11">
      <c r="A43" s="153" t="s">
        <v>298</v>
      </c>
      <c r="B43" s="13" t="s">
        <v>297</v>
      </c>
      <c r="C43" s="13" t="s">
        <v>405</v>
      </c>
      <c r="D43" s="13" t="s">
        <v>317</v>
      </c>
      <c r="E43" s="13" t="s">
        <v>358</v>
      </c>
      <c r="F43" s="13" t="s">
        <v>408</v>
      </c>
      <c r="G43" s="13" t="s">
        <v>320</v>
      </c>
      <c r="H43" s="13" t="s">
        <v>321</v>
      </c>
      <c r="I43" s="13" t="s">
        <v>322</v>
      </c>
      <c r="J43" s="13" t="s">
        <v>323</v>
      </c>
      <c r="K43" s="13" t="s">
        <v>409</v>
      </c>
    </row>
    <row r="44" ht="19.5" customHeight="1" spans="1:11">
      <c r="A44" s="153" t="s">
        <v>298</v>
      </c>
      <c r="B44" s="13" t="s">
        <v>297</v>
      </c>
      <c r="C44" s="13" t="s">
        <v>405</v>
      </c>
      <c r="D44" s="13" t="s">
        <v>328</v>
      </c>
      <c r="E44" s="13" t="s">
        <v>329</v>
      </c>
      <c r="F44" s="13" t="s">
        <v>363</v>
      </c>
      <c r="G44" s="13" t="s">
        <v>334</v>
      </c>
      <c r="H44" s="13" t="s">
        <v>335</v>
      </c>
      <c r="I44" s="13" t="s">
        <v>322</v>
      </c>
      <c r="J44" s="13" t="s">
        <v>323</v>
      </c>
      <c r="K44" s="13" t="s">
        <v>410</v>
      </c>
    </row>
    <row r="45" ht="19.5" customHeight="1" spans="1:11">
      <c r="A45" s="153" t="s">
        <v>298</v>
      </c>
      <c r="B45" s="13" t="s">
        <v>297</v>
      </c>
      <c r="C45" s="13" t="s">
        <v>405</v>
      </c>
      <c r="D45" s="13" t="s">
        <v>332</v>
      </c>
      <c r="E45" s="13" t="s">
        <v>333</v>
      </c>
      <c r="F45" s="13" t="s">
        <v>411</v>
      </c>
      <c r="G45" s="13" t="s">
        <v>334</v>
      </c>
      <c r="H45" s="13" t="s">
        <v>366</v>
      </c>
      <c r="I45" s="13" t="s">
        <v>322</v>
      </c>
      <c r="J45" s="13" t="s">
        <v>323</v>
      </c>
      <c r="K45" s="13" t="s">
        <v>367</v>
      </c>
    </row>
    <row r="46" ht="19.5" customHeight="1" spans="1:11">
      <c r="A46" s="153" t="s">
        <v>272</v>
      </c>
      <c r="B46" s="13" t="s">
        <v>271</v>
      </c>
      <c r="C46" s="13" t="s">
        <v>412</v>
      </c>
      <c r="D46" s="13" t="s">
        <v>317</v>
      </c>
      <c r="E46" s="13" t="s">
        <v>318</v>
      </c>
      <c r="F46" s="13" t="s">
        <v>319</v>
      </c>
      <c r="G46" s="13" t="s">
        <v>320</v>
      </c>
      <c r="H46" s="13" t="s">
        <v>321</v>
      </c>
      <c r="I46" s="13" t="s">
        <v>322</v>
      </c>
      <c r="J46" s="13" t="s">
        <v>323</v>
      </c>
      <c r="K46" s="13" t="s">
        <v>386</v>
      </c>
    </row>
    <row r="47" ht="19.5" customHeight="1" spans="1:11">
      <c r="A47" s="153" t="s">
        <v>272</v>
      </c>
      <c r="B47" s="13" t="s">
        <v>271</v>
      </c>
      <c r="C47" s="13" t="s">
        <v>412</v>
      </c>
      <c r="D47" s="13" t="s">
        <v>328</v>
      </c>
      <c r="E47" s="13" t="s">
        <v>329</v>
      </c>
      <c r="F47" s="13" t="s">
        <v>413</v>
      </c>
      <c r="G47" s="13" t="s">
        <v>414</v>
      </c>
      <c r="H47" s="13" t="s">
        <v>154</v>
      </c>
      <c r="I47" s="13" t="s">
        <v>322</v>
      </c>
      <c r="J47" s="13" t="s">
        <v>323</v>
      </c>
      <c r="K47" s="13" t="s">
        <v>364</v>
      </c>
    </row>
    <row r="48" ht="19.5" customHeight="1" spans="1:11">
      <c r="A48" s="153" t="s">
        <v>272</v>
      </c>
      <c r="B48" s="13" t="s">
        <v>271</v>
      </c>
      <c r="C48" s="13" t="s">
        <v>412</v>
      </c>
      <c r="D48" s="13" t="s">
        <v>332</v>
      </c>
      <c r="E48" s="13" t="s">
        <v>333</v>
      </c>
      <c r="F48" s="13" t="s">
        <v>415</v>
      </c>
      <c r="G48" s="13" t="s">
        <v>334</v>
      </c>
      <c r="H48" s="13" t="s">
        <v>366</v>
      </c>
      <c r="I48" s="13" t="s">
        <v>322</v>
      </c>
      <c r="J48" s="13" t="s">
        <v>323</v>
      </c>
      <c r="K48" s="13" t="s">
        <v>367</v>
      </c>
    </row>
    <row r="49" ht="19.5" customHeight="1" spans="1:11">
      <c r="A49" s="153" t="s">
        <v>285</v>
      </c>
      <c r="B49" s="13" t="s">
        <v>284</v>
      </c>
      <c r="C49" s="13" t="s">
        <v>416</v>
      </c>
      <c r="D49" s="13" t="s">
        <v>317</v>
      </c>
      <c r="E49" s="13" t="s">
        <v>318</v>
      </c>
      <c r="F49" s="13" t="s">
        <v>319</v>
      </c>
      <c r="G49" s="13" t="s">
        <v>320</v>
      </c>
      <c r="H49" s="13" t="s">
        <v>321</v>
      </c>
      <c r="I49" s="13" t="s">
        <v>322</v>
      </c>
      <c r="J49" s="13" t="s">
        <v>323</v>
      </c>
      <c r="K49" s="13" t="s">
        <v>386</v>
      </c>
    </row>
    <row r="50" ht="19.5" customHeight="1" spans="1:11">
      <c r="A50" s="153" t="s">
        <v>285</v>
      </c>
      <c r="B50" s="13" t="s">
        <v>284</v>
      </c>
      <c r="C50" s="13" t="s">
        <v>416</v>
      </c>
      <c r="D50" s="13" t="s">
        <v>317</v>
      </c>
      <c r="E50" s="13" t="s">
        <v>325</v>
      </c>
      <c r="F50" s="13" t="s">
        <v>417</v>
      </c>
      <c r="G50" s="13" t="s">
        <v>320</v>
      </c>
      <c r="H50" s="13" t="s">
        <v>321</v>
      </c>
      <c r="I50" s="13" t="s">
        <v>322</v>
      </c>
      <c r="J50" s="13" t="s">
        <v>323</v>
      </c>
      <c r="K50" s="13" t="s">
        <v>418</v>
      </c>
    </row>
    <row r="51" ht="19.5" customHeight="1" spans="1:11">
      <c r="A51" s="153" t="s">
        <v>285</v>
      </c>
      <c r="B51" s="13" t="s">
        <v>284</v>
      </c>
      <c r="C51" s="13" t="s">
        <v>416</v>
      </c>
      <c r="D51" s="13" t="s">
        <v>328</v>
      </c>
      <c r="E51" s="13" t="s">
        <v>329</v>
      </c>
      <c r="F51" s="13" t="s">
        <v>419</v>
      </c>
      <c r="G51" s="13" t="s">
        <v>414</v>
      </c>
      <c r="H51" s="13" t="s">
        <v>154</v>
      </c>
      <c r="I51" s="13" t="s">
        <v>420</v>
      </c>
      <c r="J51" s="13" t="s">
        <v>323</v>
      </c>
      <c r="K51" s="13" t="s">
        <v>364</v>
      </c>
    </row>
    <row r="52" ht="19.5" customHeight="1" spans="1:11">
      <c r="A52" s="153" t="s">
        <v>285</v>
      </c>
      <c r="B52" s="13" t="s">
        <v>284</v>
      </c>
      <c r="C52" s="13" t="s">
        <v>416</v>
      </c>
      <c r="D52" s="13" t="s">
        <v>332</v>
      </c>
      <c r="E52" s="13" t="s">
        <v>333</v>
      </c>
      <c r="F52" s="13" t="s">
        <v>404</v>
      </c>
      <c r="G52" s="13" t="s">
        <v>334</v>
      </c>
      <c r="H52" s="13" t="s">
        <v>335</v>
      </c>
      <c r="I52" s="13" t="s">
        <v>322</v>
      </c>
      <c r="J52" s="13" t="s">
        <v>323</v>
      </c>
      <c r="K52" s="13" t="s">
        <v>367</v>
      </c>
    </row>
    <row r="53" ht="19.5" customHeight="1" spans="1:11">
      <c r="A53" s="153" t="s">
        <v>287</v>
      </c>
      <c r="B53" s="13" t="s">
        <v>286</v>
      </c>
      <c r="C53" s="13" t="s">
        <v>421</v>
      </c>
      <c r="D53" s="13" t="s">
        <v>317</v>
      </c>
      <c r="E53" s="13" t="s">
        <v>318</v>
      </c>
      <c r="F53" s="13" t="s">
        <v>319</v>
      </c>
      <c r="G53" s="13" t="s">
        <v>320</v>
      </c>
      <c r="H53" s="13" t="s">
        <v>321</v>
      </c>
      <c r="I53" s="13" t="s">
        <v>322</v>
      </c>
      <c r="J53" s="13" t="s">
        <v>323</v>
      </c>
      <c r="K53" s="13" t="s">
        <v>386</v>
      </c>
    </row>
    <row r="54" ht="19.5" customHeight="1" spans="1:11">
      <c r="A54" s="153" t="s">
        <v>287</v>
      </c>
      <c r="B54" s="13" t="s">
        <v>286</v>
      </c>
      <c r="C54" s="13" t="s">
        <v>421</v>
      </c>
      <c r="D54" s="13" t="s">
        <v>317</v>
      </c>
      <c r="E54" s="13" t="s">
        <v>358</v>
      </c>
      <c r="F54" s="13" t="s">
        <v>422</v>
      </c>
      <c r="G54" s="13" t="s">
        <v>320</v>
      </c>
      <c r="H54" s="13" t="s">
        <v>360</v>
      </c>
      <c r="I54" s="13" t="s">
        <v>423</v>
      </c>
      <c r="J54" s="13" t="s">
        <v>323</v>
      </c>
      <c r="K54" s="13" t="s">
        <v>424</v>
      </c>
    </row>
    <row r="55" ht="19.5" customHeight="1" spans="1:11">
      <c r="A55" s="153" t="s">
        <v>287</v>
      </c>
      <c r="B55" s="13" t="s">
        <v>286</v>
      </c>
      <c r="C55" s="13" t="s">
        <v>421</v>
      </c>
      <c r="D55" s="13" t="s">
        <v>328</v>
      </c>
      <c r="E55" s="13" t="s">
        <v>329</v>
      </c>
      <c r="F55" s="13" t="s">
        <v>425</v>
      </c>
      <c r="G55" s="13" t="s">
        <v>334</v>
      </c>
      <c r="H55" s="13" t="s">
        <v>335</v>
      </c>
      <c r="I55" s="13" t="s">
        <v>322</v>
      </c>
      <c r="J55" s="13" t="s">
        <v>323</v>
      </c>
      <c r="K55" s="13" t="s">
        <v>364</v>
      </c>
    </row>
    <row r="56" ht="19.5" customHeight="1" spans="1:11">
      <c r="A56" s="153" t="s">
        <v>287</v>
      </c>
      <c r="B56" s="13" t="s">
        <v>286</v>
      </c>
      <c r="C56" s="13" t="s">
        <v>421</v>
      </c>
      <c r="D56" s="13" t="s">
        <v>332</v>
      </c>
      <c r="E56" s="13" t="s">
        <v>333</v>
      </c>
      <c r="F56" s="13" t="s">
        <v>365</v>
      </c>
      <c r="G56" s="13" t="s">
        <v>334</v>
      </c>
      <c r="H56" s="13" t="s">
        <v>366</v>
      </c>
      <c r="I56" s="13" t="s">
        <v>322</v>
      </c>
      <c r="J56" s="13" t="s">
        <v>323</v>
      </c>
      <c r="K56" s="13" t="s">
        <v>367</v>
      </c>
    </row>
    <row r="57" ht="19.5" customHeight="1" spans="1:11">
      <c r="A57" s="153" t="s">
        <v>294</v>
      </c>
      <c r="B57" s="13" t="s">
        <v>293</v>
      </c>
      <c r="C57" s="13" t="s">
        <v>426</v>
      </c>
      <c r="D57" s="13" t="s">
        <v>317</v>
      </c>
      <c r="E57" s="13" t="s">
        <v>318</v>
      </c>
      <c r="F57" s="13" t="s">
        <v>319</v>
      </c>
      <c r="G57" s="13" t="s">
        <v>320</v>
      </c>
      <c r="H57" s="13" t="s">
        <v>321</v>
      </c>
      <c r="I57" s="13" t="s">
        <v>322</v>
      </c>
      <c r="J57" s="13" t="s">
        <v>323</v>
      </c>
      <c r="K57" s="13" t="s">
        <v>427</v>
      </c>
    </row>
    <row r="58" ht="19.5" customHeight="1" spans="1:11">
      <c r="A58" s="153" t="s">
        <v>294</v>
      </c>
      <c r="B58" s="13" t="s">
        <v>293</v>
      </c>
      <c r="C58" s="13" t="s">
        <v>426</v>
      </c>
      <c r="D58" s="13" t="s">
        <v>328</v>
      </c>
      <c r="E58" s="13" t="s">
        <v>329</v>
      </c>
      <c r="F58" s="13" t="s">
        <v>428</v>
      </c>
      <c r="G58" s="13" t="s">
        <v>334</v>
      </c>
      <c r="H58" s="13" t="s">
        <v>348</v>
      </c>
      <c r="I58" s="13" t="s">
        <v>322</v>
      </c>
      <c r="J58" s="13" t="s">
        <v>323</v>
      </c>
      <c r="K58" s="13" t="s">
        <v>429</v>
      </c>
    </row>
    <row r="59" ht="19.5" customHeight="1" spans="1:11">
      <c r="A59" s="153" t="s">
        <v>294</v>
      </c>
      <c r="B59" s="13" t="s">
        <v>293</v>
      </c>
      <c r="C59" s="13" t="s">
        <v>426</v>
      </c>
      <c r="D59" s="13" t="s">
        <v>332</v>
      </c>
      <c r="E59" s="13" t="s">
        <v>333</v>
      </c>
      <c r="F59" s="13" t="s">
        <v>354</v>
      </c>
      <c r="G59" s="13" t="s">
        <v>334</v>
      </c>
      <c r="H59" s="13" t="s">
        <v>335</v>
      </c>
      <c r="I59" s="13" t="s">
        <v>322</v>
      </c>
      <c r="J59" s="13" t="s">
        <v>323</v>
      </c>
      <c r="K59" s="13" t="s">
        <v>354</v>
      </c>
    </row>
  </sheetData>
  <mergeCells count="43">
    <mergeCell ref="B2:K2"/>
    <mergeCell ref="A7:A10"/>
    <mergeCell ref="A11:A14"/>
    <mergeCell ref="A15:A17"/>
    <mergeCell ref="A18:A21"/>
    <mergeCell ref="A22:A25"/>
    <mergeCell ref="A26:A29"/>
    <mergeCell ref="A30:A33"/>
    <mergeCell ref="A34:A37"/>
    <mergeCell ref="A38:A41"/>
    <mergeCell ref="A42:A45"/>
    <mergeCell ref="A46:A48"/>
    <mergeCell ref="A49:A52"/>
    <mergeCell ref="A53:A56"/>
    <mergeCell ref="A57:A59"/>
    <mergeCell ref="B7:B10"/>
    <mergeCell ref="B11:B14"/>
    <mergeCell ref="B15:B17"/>
    <mergeCell ref="B18:B21"/>
    <mergeCell ref="B22:B25"/>
    <mergeCell ref="B26:B29"/>
    <mergeCell ref="B30:B33"/>
    <mergeCell ref="B34:B37"/>
    <mergeCell ref="B38:B41"/>
    <mergeCell ref="B42:B45"/>
    <mergeCell ref="B46:B48"/>
    <mergeCell ref="B49:B52"/>
    <mergeCell ref="B53:B56"/>
    <mergeCell ref="B57:B59"/>
    <mergeCell ref="C7:C10"/>
    <mergeCell ref="C11:C14"/>
    <mergeCell ref="C15:C17"/>
    <mergeCell ref="C18:C21"/>
    <mergeCell ref="C22:C25"/>
    <mergeCell ref="C26:C29"/>
    <mergeCell ref="C30:C33"/>
    <mergeCell ref="C34:C37"/>
    <mergeCell ref="C38:C41"/>
    <mergeCell ref="C42:C45"/>
    <mergeCell ref="C46:C48"/>
    <mergeCell ref="C49:C52"/>
    <mergeCell ref="C53:C56"/>
    <mergeCell ref="C57:C59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Right="0"/>
    <pageSetUpPr fitToPage="1"/>
  </sheetPr>
  <dimension ref="A1:K8"/>
  <sheetViews>
    <sheetView showZeros="0" zoomScale="70" zoomScaleNormal="70" workbookViewId="0">
      <selection activeCell="D23" sqref="D23"/>
    </sheetView>
  </sheetViews>
  <sheetFormatPr defaultColWidth="9.14545454545454" defaultRowHeight="12" customHeight="1" outlineLevelRow="7"/>
  <cols>
    <col min="1" max="1" width="38.0272727272727" customWidth="1"/>
    <col min="2" max="2" width="22.7181818181818" customWidth="1"/>
    <col min="3" max="3" width="17.5727272727273" customWidth="1"/>
    <col min="4" max="7" width="23.5727272727273" customWidth="1"/>
    <col min="8" max="8" width="21.8545454545455" customWidth="1"/>
    <col min="9" max="11" width="23.5727272727273" customWidth="1"/>
  </cols>
  <sheetData>
    <row r="1" ht="17.25" customHeight="1" spans="11:11">
      <c r="K1" s="97" t="s">
        <v>430</v>
      </c>
    </row>
    <row r="2" ht="28.5" customHeight="1" spans="2:11">
      <c r="B2" s="139" t="s">
        <v>431</v>
      </c>
      <c r="C2" s="20"/>
      <c r="D2" s="20"/>
      <c r="E2" s="20"/>
      <c r="F2" s="20"/>
      <c r="G2" s="81"/>
      <c r="H2" s="20"/>
      <c r="I2" s="81"/>
      <c r="J2" s="81"/>
      <c r="K2" s="20"/>
    </row>
    <row r="3" ht="17.25" customHeight="1" spans="1:2">
      <c r="A3" t="s">
        <v>305</v>
      </c>
      <c r="B3" s="140"/>
    </row>
    <row r="4" ht="44.25" customHeight="1" spans="1:11">
      <c r="A4" s="141" t="s">
        <v>234</v>
      </c>
      <c r="B4" s="46" t="s">
        <v>306</v>
      </c>
      <c r="C4" s="46" t="s">
        <v>307</v>
      </c>
      <c r="D4" s="46" t="s">
        <v>308</v>
      </c>
      <c r="E4" s="46" t="s">
        <v>309</v>
      </c>
      <c r="F4" s="46" t="s">
        <v>310</v>
      </c>
      <c r="G4" s="53" t="s">
        <v>311</v>
      </c>
      <c r="H4" s="46" t="s">
        <v>312</v>
      </c>
      <c r="I4" s="53" t="s">
        <v>313</v>
      </c>
      <c r="J4" s="53" t="s">
        <v>314</v>
      </c>
      <c r="K4" s="46" t="s">
        <v>315</v>
      </c>
    </row>
    <row r="5" ht="14.25" customHeight="1" spans="1:11">
      <c r="A5" s="142">
        <v>1</v>
      </c>
      <c r="B5" s="143">
        <v>2</v>
      </c>
      <c r="C5" s="144">
        <v>3</v>
      </c>
      <c r="D5" s="145">
        <v>4</v>
      </c>
      <c r="E5" s="145">
        <v>5</v>
      </c>
      <c r="F5" s="145">
        <v>6</v>
      </c>
      <c r="G5" s="145">
        <v>7</v>
      </c>
      <c r="H5" s="144">
        <v>8</v>
      </c>
      <c r="I5" s="145">
        <v>8</v>
      </c>
      <c r="J5" s="144">
        <v>10</v>
      </c>
      <c r="K5" s="144">
        <v>11</v>
      </c>
    </row>
    <row r="6" ht="42" customHeight="1" spans="1:11">
      <c r="A6" s="14"/>
      <c r="B6" s="13"/>
      <c r="C6" s="146"/>
      <c r="D6" s="146"/>
      <c r="E6" s="146"/>
      <c r="F6" s="147"/>
      <c r="G6" s="148"/>
      <c r="H6" s="147"/>
      <c r="I6" s="148"/>
      <c r="J6" s="148"/>
      <c r="K6" s="147"/>
    </row>
    <row r="7" ht="51.75" customHeight="1" spans="1:11">
      <c r="A7" s="142"/>
      <c r="B7" s="13"/>
      <c r="C7" s="13"/>
      <c r="D7" s="13"/>
      <c r="E7" s="13"/>
      <c r="F7" s="13"/>
      <c r="G7" s="13"/>
      <c r="H7" s="13"/>
      <c r="I7" s="13"/>
      <c r="J7" s="13"/>
      <c r="K7" s="32"/>
    </row>
    <row r="8" ht="22" customHeight="1" spans="1:1">
      <c r="A8" t="s">
        <v>432</v>
      </c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Right="0"/>
    <pageSetUpPr fitToPage="1"/>
  </sheetPr>
  <dimension ref="A1:F10"/>
  <sheetViews>
    <sheetView showZeros="0" workbookViewId="0">
      <selection activeCell="C24" sqref="C24"/>
    </sheetView>
  </sheetViews>
  <sheetFormatPr defaultColWidth="9.14545454545454" defaultRowHeight="14.25" customHeight="1" outlineLevelCol="5"/>
  <cols>
    <col min="1" max="1" width="26.8545454545455" customWidth="1"/>
    <col min="2" max="2" width="34.2818181818182" customWidth="1"/>
    <col min="3" max="3" width="30.4272727272727" customWidth="1"/>
    <col min="4" max="4" width="28.7181818181818" customWidth="1"/>
    <col min="5" max="6" width="26.8545454545455" customWidth="1"/>
  </cols>
  <sheetData>
    <row r="1" ht="12" customHeight="1" spans="1:6">
      <c r="A1" s="115">
        <v>1</v>
      </c>
      <c r="B1" s="116">
        <v>0</v>
      </c>
      <c r="C1" s="115">
        <v>1</v>
      </c>
      <c r="D1" s="132"/>
      <c r="E1" s="132"/>
      <c r="F1" s="114" t="s">
        <v>433</v>
      </c>
    </row>
    <row r="2" ht="26.25" customHeight="1" spans="1:6">
      <c r="A2" s="119" t="s">
        <v>434</v>
      </c>
      <c r="B2" s="119" t="s">
        <v>434</v>
      </c>
      <c r="C2" s="120"/>
      <c r="D2" s="133"/>
      <c r="E2" s="133"/>
      <c r="F2" s="133"/>
    </row>
    <row r="3" ht="13.5" customHeight="1" spans="1:6">
      <c r="A3" s="4" t="str">
        <f>"单位名称："&amp;"曲靖经济技术开发区社会事业局"</f>
        <v>单位名称：曲靖经济技术开发区社会事业局</v>
      </c>
      <c r="B3" s="4" t="s">
        <v>435</v>
      </c>
      <c r="C3" s="115"/>
      <c r="D3" s="132"/>
      <c r="E3" s="132"/>
      <c r="F3" s="289" t="s">
        <v>2</v>
      </c>
    </row>
    <row r="4" ht="19.5" customHeight="1" spans="1:6">
      <c r="A4" s="134" t="s">
        <v>436</v>
      </c>
      <c r="B4" s="135" t="s">
        <v>45</v>
      </c>
      <c r="C4" s="134" t="s">
        <v>46</v>
      </c>
      <c r="D4" s="10" t="s">
        <v>437</v>
      </c>
      <c r="E4" s="10"/>
      <c r="F4" s="10"/>
    </row>
    <row r="5" ht="18.75" customHeight="1" spans="1:6">
      <c r="A5" s="134"/>
      <c r="B5" s="136"/>
      <c r="C5" s="134"/>
      <c r="D5" s="10" t="s">
        <v>28</v>
      </c>
      <c r="E5" s="10" t="s">
        <v>47</v>
      </c>
      <c r="F5" s="10" t="s">
        <v>48</v>
      </c>
    </row>
    <row r="6" ht="23.25" customHeight="1" spans="1:6">
      <c r="A6" s="53">
        <v>1</v>
      </c>
      <c r="B6" s="127" t="s">
        <v>151</v>
      </c>
      <c r="C6" s="53">
        <v>3</v>
      </c>
      <c r="D6" s="128">
        <v>4</v>
      </c>
      <c r="E6" s="128">
        <v>5</v>
      </c>
      <c r="F6" s="128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37" t="s">
        <v>108</v>
      </c>
      <c r="B9" s="137" t="s">
        <v>108</v>
      </c>
      <c r="C9" s="138" t="s">
        <v>108</v>
      </c>
      <c r="D9" s="15"/>
      <c r="E9" s="15"/>
      <c r="F9" s="15"/>
    </row>
    <row r="10" customHeight="1" spans="1:1">
      <c r="A10" t="s">
        <v>438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Right="0"/>
    <pageSetUpPr fitToPage="1"/>
  </sheetPr>
  <dimension ref="A1:F10"/>
  <sheetViews>
    <sheetView showZeros="0" workbookViewId="0">
      <selection activeCell="A9" sqref="A9:C9"/>
    </sheetView>
  </sheetViews>
  <sheetFormatPr defaultColWidth="9.14545454545454" defaultRowHeight="14.25" customHeight="1" outlineLevelCol="5"/>
  <cols>
    <col min="1" max="1" width="23.5727272727273" customWidth="1"/>
    <col min="2" max="2" width="30.4272727272727" customWidth="1"/>
    <col min="3" max="3" width="26.1454545454545" customWidth="1"/>
    <col min="4" max="4" width="25.2818181818182" customWidth="1"/>
    <col min="5" max="6" width="23.5727272727273" customWidth="1"/>
  </cols>
  <sheetData>
    <row r="1" ht="12" customHeight="1" spans="1:6">
      <c r="A1" s="115">
        <v>1</v>
      </c>
      <c r="B1" s="116">
        <v>0</v>
      </c>
      <c r="C1" s="115">
        <v>1</v>
      </c>
      <c r="D1" s="117"/>
      <c r="E1" s="117"/>
      <c r="F1" s="118" t="s">
        <v>433</v>
      </c>
    </row>
    <row r="2" ht="26.25" customHeight="1" spans="1:6">
      <c r="A2" s="119" t="s">
        <v>439</v>
      </c>
      <c r="B2" s="119" t="s">
        <v>434</v>
      </c>
      <c r="C2" s="120"/>
      <c r="D2" s="121"/>
      <c r="E2" s="121"/>
      <c r="F2" s="121"/>
    </row>
    <row r="3" ht="13.5" customHeight="1" spans="1:6">
      <c r="A3" s="4" t="str">
        <f>"单位名称："&amp;"曲靖经济技术开发区社会事业局"</f>
        <v>单位名称：曲靖经济技术开发区社会事业局</v>
      </c>
      <c r="B3" s="122" t="s">
        <v>435</v>
      </c>
      <c r="C3" s="115"/>
      <c r="D3" s="117"/>
      <c r="E3" s="117"/>
      <c r="F3" s="289" t="s">
        <v>2</v>
      </c>
    </row>
    <row r="4" ht="19.5" customHeight="1" spans="1:6">
      <c r="A4" s="123" t="s">
        <v>436</v>
      </c>
      <c r="B4" s="124" t="s">
        <v>45</v>
      </c>
      <c r="C4" s="123" t="s">
        <v>46</v>
      </c>
      <c r="D4" s="37" t="s">
        <v>440</v>
      </c>
      <c r="E4" s="38"/>
      <c r="F4" s="39"/>
    </row>
    <row r="5" ht="18.75" customHeight="1" spans="1:6">
      <c r="A5" s="125"/>
      <c r="B5" s="126"/>
      <c r="C5" s="125"/>
      <c r="D5" s="25" t="s">
        <v>28</v>
      </c>
      <c r="E5" s="37" t="s">
        <v>47</v>
      </c>
      <c r="F5" s="25" t="s">
        <v>48</v>
      </c>
    </row>
    <row r="6" ht="18.75" customHeight="1" spans="1:6">
      <c r="A6" s="53">
        <v>1</v>
      </c>
      <c r="B6" s="127" t="s">
        <v>151</v>
      </c>
      <c r="C6" s="53">
        <v>3</v>
      </c>
      <c r="D6" s="128">
        <v>4</v>
      </c>
      <c r="E6" s="128">
        <v>5</v>
      </c>
      <c r="F6" s="128">
        <v>6</v>
      </c>
    </row>
    <row r="7" ht="21" customHeight="1" spans="1:6">
      <c r="A7" s="13"/>
      <c r="B7" s="129"/>
      <c r="C7" s="129"/>
      <c r="D7" s="15"/>
      <c r="E7" s="15"/>
      <c r="F7" s="15"/>
    </row>
    <row r="8" ht="21" customHeight="1" spans="1:6">
      <c r="A8" s="129"/>
      <c r="B8" s="13"/>
      <c r="C8" s="13"/>
      <c r="D8" s="15"/>
      <c r="E8" s="15"/>
      <c r="F8" s="15"/>
    </row>
    <row r="9" ht="18.75" customHeight="1" spans="1:6">
      <c r="A9" s="130" t="s">
        <v>108</v>
      </c>
      <c r="B9" s="130" t="s">
        <v>108</v>
      </c>
      <c r="C9" s="131" t="s">
        <v>108</v>
      </c>
      <c r="D9" s="15"/>
      <c r="E9" s="15"/>
      <c r="F9" s="15"/>
    </row>
    <row r="10" customHeight="1" spans="1:1">
      <c r="A10" t="s">
        <v>441</v>
      </c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Right="0"/>
    <pageSetUpPr fitToPage="1"/>
  </sheetPr>
  <dimension ref="A1:Q10"/>
  <sheetViews>
    <sheetView showZeros="0" zoomScale="60" zoomScaleNormal="60" workbookViewId="0">
      <selection activeCell="C57" sqref="C57"/>
    </sheetView>
  </sheetViews>
  <sheetFormatPr defaultColWidth="9.14545454545454" defaultRowHeight="14.25" customHeight="1"/>
  <cols>
    <col min="1" max="2" width="23.5727272727273" customWidth="1"/>
    <col min="3" max="3" width="27" customWidth="1"/>
    <col min="4" max="5" width="23.5727272727273" customWidth="1"/>
    <col min="6" max="6" width="33.8454545454545" customWidth="1"/>
    <col min="7" max="8" width="20.1454545454545" customWidth="1"/>
    <col min="9" max="9" width="25.2818181818182" customWidth="1"/>
    <col min="10" max="12" width="27" customWidth="1"/>
    <col min="13" max="13" width="23.5727272727273" customWidth="1"/>
    <col min="14" max="14" width="30.4272727272727" customWidth="1"/>
    <col min="15" max="15" width="27" customWidth="1"/>
    <col min="16" max="16" width="30.4272727272727" customWidth="1"/>
    <col min="17" max="17" width="23.5727272727273" customWidth="1"/>
  </cols>
  <sheetData>
    <row r="1" ht="13.5" customHeight="1" spans="15:17">
      <c r="O1" s="97"/>
      <c r="P1" s="97"/>
      <c r="Q1" s="40" t="s">
        <v>442</v>
      </c>
    </row>
    <row r="2" ht="27.75" customHeight="1" spans="1:17">
      <c r="A2" s="41" t="s">
        <v>443</v>
      </c>
      <c r="B2" s="20"/>
      <c r="C2" s="20"/>
      <c r="D2" s="20"/>
      <c r="E2" s="20"/>
      <c r="F2" s="20"/>
      <c r="G2" s="20"/>
      <c r="H2" s="20"/>
      <c r="I2" s="20"/>
      <c r="J2" s="20"/>
      <c r="K2" s="81"/>
      <c r="L2" s="20"/>
      <c r="M2" s="20"/>
      <c r="N2" s="20"/>
      <c r="O2" s="81"/>
      <c r="P2" s="81"/>
      <c r="Q2" s="20"/>
    </row>
    <row r="3" ht="18.75" customHeight="1" spans="1:17">
      <c r="A3" s="42" t="str">
        <f>"单位名称："&amp;"曲靖经济技术开发区社会事业局"</f>
        <v>单位名称：曲靖经济技术开发区社会事业局</v>
      </c>
      <c r="B3" s="22"/>
      <c r="C3" s="22"/>
      <c r="D3" s="22"/>
      <c r="E3" s="22"/>
      <c r="F3" s="22"/>
      <c r="G3" s="22"/>
      <c r="H3" s="22"/>
      <c r="I3" s="22"/>
      <c r="J3" s="22"/>
      <c r="O3" s="99"/>
      <c r="P3" s="99"/>
      <c r="Q3" s="289" t="s">
        <v>2</v>
      </c>
    </row>
    <row r="4" ht="15.75" customHeight="1" spans="1:17">
      <c r="A4" s="24" t="s">
        <v>444</v>
      </c>
      <c r="B4" s="85" t="s">
        <v>445</v>
      </c>
      <c r="C4" s="85" t="s">
        <v>446</v>
      </c>
      <c r="D4" s="85" t="s">
        <v>447</v>
      </c>
      <c r="E4" s="85" t="s">
        <v>448</v>
      </c>
      <c r="F4" s="85" t="s">
        <v>449</v>
      </c>
      <c r="G4" s="44" t="s">
        <v>240</v>
      </c>
      <c r="H4" s="44"/>
      <c r="I4" s="44"/>
      <c r="J4" s="44"/>
      <c r="K4" s="100"/>
      <c r="L4" s="44"/>
      <c r="M4" s="44"/>
      <c r="N4" s="44"/>
      <c r="O4" s="101"/>
      <c r="P4" s="100"/>
      <c r="Q4" s="45"/>
    </row>
    <row r="5" ht="17.25" customHeight="1" spans="1:17">
      <c r="A5" s="27"/>
      <c r="B5" s="87"/>
      <c r="C5" s="87"/>
      <c r="D5" s="87"/>
      <c r="E5" s="87"/>
      <c r="F5" s="87"/>
      <c r="G5" s="87" t="s">
        <v>28</v>
      </c>
      <c r="H5" s="87" t="s">
        <v>31</v>
      </c>
      <c r="I5" s="87" t="s">
        <v>450</v>
      </c>
      <c r="J5" s="87" t="s">
        <v>451</v>
      </c>
      <c r="K5" s="88" t="s">
        <v>452</v>
      </c>
      <c r="L5" s="102" t="s">
        <v>35</v>
      </c>
      <c r="M5" s="102"/>
      <c r="N5" s="102"/>
      <c r="O5" s="103"/>
      <c r="P5" s="108"/>
      <c r="Q5" s="89"/>
    </row>
    <row r="6" ht="54" customHeight="1" spans="1:17">
      <c r="A6" s="30"/>
      <c r="B6" s="89"/>
      <c r="C6" s="89"/>
      <c r="D6" s="89"/>
      <c r="E6" s="89"/>
      <c r="F6" s="89"/>
      <c r="G6" s="89"/>
      <c r="H6" s="89" t="s">
        <v>30</v>
      </c>
      <c r="I6" s="89"/>
      <c r="J6" s="89"/>
      <c r="K6" s="90"/>
      <c r="L6" s="89" t="s">
        <v>30</v>
      </c>
      <c r="M6" s="89" t="s">
        <v>36</v>
      </c>
      <c r="N6" s="89" t="s">
        <v>245</v>
      </c>
      <c r="O6" s="54" t="s">
        <v>38</v>
      </c>
      <c r="P6" s="90" t="s">
        <v>39</v>
      </c>
      <c r="Q6" s="89" t="s">
        <v>40</v>
      </c>
    </row>
    <row r="7" ht="15" customHeight="1" spans="1:17">
      <c r="A7" s="31">
        <v>1</v>
      </c>
      <c r="B7" s="109">
        <v>2</v>
      </c>
      <c r="C7" s="109">
        <v>3</v>
      </c>
      <c r="D7" s="109">
        <v>4</v>
      </c>
      <c r="E7" s="109">
        <v>5</v>
      </c>
      <c r="F7" s="109">
        <v>6</v>
      </c>
      <c r="G7" s="110">
        <v>7</v>
      </c>
      <c r="H7" s="110">
        <v>8</v>
      </c>
      <c r="I7" s="110">
        <v>9</v>
      </c>
      <c r="J7" s="110">
        <v>10</v>
      </c>
      <c r="K7" s="110">
        <v>11</v>
      </c>
      <c r="L7" s="110">
        <v>12</v>
      </c>
      <c r="M7" s="110">
        <v>13</v>
      </c>
      <c r="N7" s="110">
        <v>14</v>
      </c>
      <c r="O7" s="110">
        <v>15</v>
      </c>
      <c r="P7" s="110">
        <v>16</v>
      </c>
      <c r="Q7" s="110">
        <v>17</v>
      </c>
    </row>
    <row r="8" ht="21" customHeight="1" spans="1:17">
      <c r="A8" s="13" t="s">
        <v>42</v>
      </c>
      <c r="B8" s="91"/>
      <c r="C8" s="91"/>
      <c r="D8" s="91"/>
      <c r="E8" s="111"/>
      <c r="F8" s="15"/>
      <c r="G8" s="15">
        <v>2.288</v>
      </c>
      <c r="H8" s="15">
        <v>2.288</v>
      </c>
      <c r="I8" s="15"/>
      <c r="J8" s="15"/>
      <c r="K8" s="15"/>
      <c r="L8" s="15"/>
      <c r="M8" s="15"/>
      <c r="N8" s="15"/>
      <c r="O8" s="15"/>
      <c r="P8" s="15"/>
      <c r="Q8" s="15"/>
    </row>
    <row r="9" ht="25.5" customHeight="1" spans="1:17">
      <c r="A9" s="13" t="s">
        <v>256</v>
      </c>
      <c r="B9" s="13" t="s">
        <v>453</v>
      </c>
      <c r="C9" s="13" t="s">
        <v>453</v>
      </c>
      <c r="D9" s="13" t="s">
        <v>420</v>
      </c>
      <c r="E9" s="13">
        <v>143</v>
      </c>
      <c r="F9" s="15"/>
      <c r="G9" s="15">
        <v>2.288</v>
      </c>
      <c r="H9" s="15">
        <v>2.288</v>
      </c>
      <c r="I9" s="15"/>
      <c r="J9" s="15"/>
      <c r="K9" s="15"/>
      <c r="L9" s="15"/>
      <c r="M9" s="15"/>
      <c r="N9" s="15"/>
      <c r="O9" s="15"/>
      <c r="P9" s="15"/>
      <c r="Q9" s="15"/>
    </row>
    <row r="10" ht="21" customHeight="1" spans="1:17">
      <c r="A10" s="112" t="s">
        <v>108</v>
      </c>
      <c r="B10" s="113"/>
      <c r="C10" s="113"/>
      <c r="D10" s="113"/>
      <c r="E10" s="111"/>
      <c r="F10" s="15"/>
      <c r="G10" s="15">
        <v>2.288</v>
      </c>
      <c r="H10" s="15">
        <v>2.288</v>
      </c>
      <c r="I10" s="15"/>
      <c r="J10" s="15"/>
      <c r="K10" s="15"/>
      <c r="L10" s="15"/>
      <c r="M10" s="15"/>
      <c r="N10" s="15"/>
      <c r="O10" s="15"/>
      <c r="P10" s="15"/>
      <c r="Q10" s="15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Right="0"/>
    <pageSetUpPr fitToPage="1"/>
  </sheetPr>
  <dimension ref="A1:R11"/>
  <sheetViews>
    <sheetView showZeros="0" zoomScale="70" zoomScaleNormal="70" workbookViewId="0">
      <selection activeCell="D26" sqref="D26"/>
    </sheetView>
  </sheetViews>
  <sheetFormatPr defaultColWidth="9.14545454545454" defaultRowHeight="14.25" customHeight="1"/>
  <cols>
    <col min="1" max="1" width="23.5727272727273" customWidth="1"/>
    <col min="2" max="2" width="27" customWidth="1"/>
    <col min="3" max="3" width="28.2818181818182" customWidth="1"/>
    <col min="4" max="4" width="23.5727272727273" customWidth="1"/>
    <col min="5" max="7" width="27" customWidth="1"/>
    <col min="8" max="9" width="20.1454545454545" customWidth="1"/>
    <col min="10" max="10" width="25.2818181818182" customWidth="1"/>
    <col min="11" max="13" width="27" customWidth="1"/>
    <col min="14" max="14" width="23.5727272727273" customWidth="1"/>
    <col min="15" max="15" width="30.4272727272727" customWidth="1"/>
    <col min="16" max="16" width="27" customWidth="1"/>
    <col min="17" max="17" width="30.4272727272727" customWidth="1"/>
    <col min="18" max="18" width="23.5727272727273" customWidth="1"/>
  </cols>
  <sheetData>
    <row r="1" ht="13.5" customHeight="1" spans="1:18">
      <c r="A1" s="78"/>
      <c r="B1" s="78"/>
      <c r="C1" s="78"/>
      <c r="D1" s="79"/>
      <c r="E1" s="79"/>
      <c r="F1" s="79"/>
      <c r="G1" s="79"/>
      <c r="H1" s="78"/>
      <c r="I1" s="78"/>
      <c r="J1" s="78"/>
      <c r="K1" s="78"/>
      <c r="L1" s="96"/>
      <c r="M1" s="78"/>
      <c r="N1" s="78"/>
      <c r="O1" s="78"/>
      <c r="P1" s="97"/>
      <c r="Q1" s="104"/>
      <c r="R1" s="105" t="s">
        <v>454</v>
      </c>
    </row>
    <row r="2" ht="27.75" customHeight="1" spans="1:18">
      <c r="A2" s="41" t="s">
        <v>455</v>
      </c>
      <c r="B2" s="80"/>
      <c r="C2" s="80"/>
      <c r="D2" s="81"/>
      <c r="E2" s="81"/>
      <c r="F2" s="81"/>
      <c r="G2" s="81"/>
      <c r="H2" s="80"/>
      <c r="I2" s="80"/>
      <c r="J2" s="80"/>
      <c r="K2" s="80"/>
      <c r="L2" s="98"/>
      <c r="M2" s="80"/>
      <c r="N2" s="80"/>
      <c r="O2" s="80"/>
      <c r="P2" s="81"/>
      <c r="Q2" s="98"/>
      <c r="R2" s="80"/>
    </row>
    <row r="3" ht="18.75" customHeight="1" spans="1:18">
      <c r="A3" s="82" t="str">
        <f>"单位名称："&amp;"曲靖经济技术开发区社会事业局"</f>
        <v>单位名称：曲靖经济技术开发区社会事业局</v>
      </c>
      <c r="B3" s="83"/>
      <c r="C3" s="83"/>
      <c r="D3" s="84"/>
      <c r="E3" s="84"/>
      <c r="F3" s="84"/>
      <c r="G3" s="84"/>
      <c r="H3" s="83"/>
      <c r="I3" s="83"/>
      <c r="J3" s="83"/>
      <c r="K3" s="83"/>
      <c r="L3" s="96"/>
      <c r="M3" s="78"/>
      <c r="N3" s="78"/>
      <c r="O3" s="78"/>
      <c r="P3" s="99"/>
      <c r="Q3" s="106"/>
      <c r="R3" s="292" t="s">
        <v>2</v>
      </c>
    </row>
    <row r="4" ht="15.75" customHeight="1" spans="1:18">
      <c r="A4" s="24" t="s">
        <v>444</v>
      </c>
      <c r="B4" s="85" t="s">
        <v>456</v>
      </c>
      <c r="C4" s="85" t="s">
        <v>457</v>
      </c>
      <c r="D4" s="86" t="s">
        <v>458</v>
      </c>
      <c r="E4" s="86" t="s">
        <v>459</v>
      </c>
      <c r="F4" s="86" t="s">
        <v>460</v>
      </c>
      <c r="G4" s="86" t="s">
        <v>461</v>
      </c>
      <c r="H4" s="44" t="s">
        <v>240</v>
      </c>
      <c r="I4" s="44"/>
      <c r="J4" s="44"/>
      <c r="K4" s="44"/>
      <c r="L4" s="100"/>
      <c r="M4" s="44"/>
      <c r="N4" s="44"/>
      <c r="O4" s="44"/>
      <c r="P4" s="101"/>
      <c r="Q4" s="100"/>
      <c r="R4" s="45"/>
    </row>
    <row r="5" ht="17.25" customHeight="1" spans="1:18">
      <c r="A5" s="27"/>
      <c r="B5" s="87"/>
      <c r="C5" s="87"/>
      <c r="D5" s="88"/>
      <c r="E5" s="88"/>
      <c r="F5" s="88"/>
      <c r="G5" s="88"/>
      <c r="H5" s="87" t="s">
        <v>28</v>
      </c>
      <c r="I5" s="87" t="s">
        <v>31</v>
      </c>
      <c r="J5" s="87" t="s">
        <v>450</v>
      </c>
      <c r="K5" s="87" t="s">
        <v>451</v>
      </c>
      <c r="L5" s="88" t="s">
        <v>452</v>
      </c>
      <c r="M5" s="102" t="s">
        <v>462</v>
      </c>
      <c r="N5" s="102"/>
      <c r="O5" s="102"/>
      <c r="P5" s="103"/>
      <c r="Q5" s="108"/>
      <c r="R5" s="89"/>
    </row>
    <row r="6" ht="54" customHeight="1" spans="1:18">
      <c r="A6" s="30"/>
      <c r="B6" s="89"/>
      <c r="C6" s="89"/>
      <c r="D6" s="90"/>
      <c r="E6" s="90"/>
      <c r="F6" s="90"/>
      <c r="G6" s="90"/>
      <c r="H6" s="89"/>
      <c r="I6" s="89" t="s">
        <v>30</v>
      </c>
      <c r="J6" s="89"/>
      <c r="K6" s="89"/>
      <c r="L6" s="90"/>
      <c r="M6" s="89" t="s">
        <v>30</v>
      </c>
      <c r="N6" s="89" t="s">
        <v>36</v>
      </c>
      <c r="O6" s="89" t="s">
        <v>245</v>
      </c>
      <c r="P6" s="54" t="s">
        <v>38</v>
      </c>
      <c r="Q6" s="90" t="s">
        <v>39</v>
      </c>
      <c r="R6" s="89" t="s">
        <v>40</v>
      </c>
    </row>
    <row r="7" ht="15" customHeight="1" spans="1:18">
      <c r="A7" s="30">
        <v>1</v>
      </c>
      <c r="B7" s="89">
        <v>2</v>
      </c>
      <c r="C7" s="89">
        <v>3</v>
      </c>
      <c r="D7" s="90">
        <v>4</v>
      </c>
      <c r="E7" s="90">
        <v>5</v>
      </c>
      <c r="F7" s="90">
        <v>6</v>
      </c>
      <c r="G7" s="90">
        <v>7</v>
      </c>
      <c r="H7" s="90">
        <v>8</v>
      </c>
      <c r="I7" s="90">
        <v>9</v>
      </c>
      <c r="J7" s="90">
        <v>10</v>
      </c>
      <c r="K7" s="90">
        <v>11</v>
      </c>
      <c r="L7" s="90">
        <v>12</v>
      </c>
      <c r="M7" s="90">
        <v>13</v>
      </c>
      <c r="N7" s="90">
        <v>14</v>
      </c>
      <c r="O7" s="90">
        <v>15</v>
      </c>
      <c r="P7" s="90">
        <v>16</v>
      </c>
      <c r="Q7" s="90">
        <v>17</v>
      </c>
      <c r="R7" s="90">
        <v>18</v>
      </c>
    </row>
    <row r="8" ht="21" customHeight="1" spans="1:18">
      <c r="A8" s="13"/>
      <c r="B8" s="91"/>
      <c r="C8" s="91"/>
      <c r="D8" s="92"/>
      <c r="E8" s="92"/>
      <c r="F8" s="92"/>
      <c r="G8" s="92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93" t="s">
        <v>463</v>
      </c>
      <c r="B10" s="94"/>
      <c r="C10" s="95"/>
      <c r="D10" s="92"/>
      <c r="E10" s="92"/>
      <c r="F10" s="92"/>
      <c r="G10" s="92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ht="31" customHeight="1" spans="1:1">
      <c r="A11" t="s">
        <v>464</v>
      </c>
    </row>
  </sheetData>
  <mergeCells count="18">
    <mergeCell ref="A2:R2"/>
    <mergeCell ref="A3:C3"/>
    <mergeCell ref="H4:R4"/>
    <mergeCell ref="M5:R5"/>
    <mergeCell ref="A10:C10"/>
    <mergeCell ref="A11:C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Right="0"/>
    <pageSetUpPr fitToPage="1"/>
  </sheetPr>
  <dimension ref="A1:F9"/>
  <sheetViews>
    <sheetView showZeros="0" workbookViewId="0">
      <selection activeCell="C13" sqref="C13"/>
    </sheetView>
  </sheetViews>
  <sheetFormatPr defaultColWidth="9.14545454545454" defaultRowHeight="14.25" customHeight="1" outlineLevelCol="5"/>
  <cols>
    <col min="1" max="1" width="37.7" customWidth="1"/>
    <col min="2" max="4" width="13.4272727272727" customWidth="1"/>
    <col min="5" max="5" width="10.2818181818182" customWidth="1"/>
  </cols>
  <sheetData>
    <row r="1" ht="13.5" customHeight="1" spans="4:6">
      <c r="D1" s="58"/>
      <c r="F1" s="59" t="s">
        <v>465</v>
      </c>
    </row>
    <row r="2" ht="35.25" customHeight="1" spans="1:6">
      <c r="A2" s="60" t="s">
        <v>466</v>
      </c>
      <c r="B2" s="61"/>
      <c r="C2" s="61"/>
      <c r="D2" s="61"/>
      <c r="E2" s="61"/>
      <c r="F2" s="61"/>
    </row>
    <row r="3" ht="24" customHeight="1" spans="1:6">
      <c r="A3" s="62" t="str">
        <f>"单位名称："&amp;"曲靖经济技术开发区社会事业局"</f>
        <v>单位名称：曲靖经济技术开发区社会事业局</v>
      </c>
      <c r="B3" s="63"/>
      <c r="C3" s="63"/>
      <c r="D3" s="64"/>
      <c r="E3" s="63"/>
      <c r="F3" s="65" t="s">
        <v>2</v>
      </c>
    </row>
    <row r="4" ht="19.5" customHeight="1" spans="1:6">
      <c r="A4" s="10" t="s">
        <v>467</v>
      </c>
      <c r="B4" s="10" t="s">
        <v>240</v>
      </c>
      <c r="C4" s="10"/>
      <c r="D4" s="10"/>
      <c r="E4" s="66" t="s">
        <v>468</v>
      </c>
      <c r="F4" s="66"/>
    </row>
    <row r="5" ht="40.5" customHeight="1" spans="1:6">
      <c r="A5" s="67"/>
      <c r="B5" s="67" t="s">
        <v>28</v>
      </c>
      <c r="C5" s="68" t="s">
        <v>31</v>
      </c>
      <c r="D5" s="69" t="s">
        <v>469</v>
      </c>
      <c r="E5" s="70" t="s">
        <v>470</v>
      </c>
      <c r="F5" s="66" t="s">
        <v>471</v>
      </c>
    </row>
    <row r="6" ht="19.5" customHeight="1" spans="1:6">
      <c r="A6" s="71">
        <v>1</v>
      </c>
      <c r="B6" s="71">
        <v>2</v>
      </c>
      <c r="C6" s="71">
        <v>3</v>
      </c>
      <c r="D6" s="72">
        <v>4</v>
      </c>
      <c r="E6" s="66">
        <v>5</v>
      </c>
      <c r="F6" s="73">
        <v>6</v>
      </c>
    </row>
    <row r="7" ht="18.75" customHeight="1" spans="1:6">
      <c r="A7" s="74"/>
      <c r="B7" s="75"/>
      <c r="C7" s="75"/>
      <c r="D7" s="75"/>
      <c r="E7" s="76"/>
      <c r="F7" s="77"/>
    </row>
    <row r="8" ht="18.75" customHeight="1" spans="1:6">
      <c r="A8" s="74"/>
      <c r="B8" s="75"/>
      <c r="C8" s="75"/>
      <c r="D8" s="75"/>
      <c r="E8" s="76"/>
      <c r="F8" s="77"/>
    </row>
    <row r="9" customHeight="1" spans="1:1">
      <c r="A9" t="s">
        <v>472</v>
      </c>
    </row>
  </sheetData>
  <mergeCells count="5">
    <mergeCell ref="A2:F2"/>
    <mergeCell ref="B4:D4"/>
    <mergeCell ref="E4:F4"/>
    <mergeCell ref="A9:D9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Right="0"/>
    <pageSetUpPr fitToPage="1"/>
  </sheetPr>
  <dimension ref="A1:J8"/>
  <sheetViews>
    <sheetView showZeros="0" workbookViewId="0">
      <selection activeCell="A7" sqref="A7:C7"/>
    </sheetView>
  </sheetViews>
  <sheetFormatPr defaultColWidth="9.14545454545454" defaultRowHeight="12" customHeight="1" outlineLevelRow="7"/>
  <cols>
    <col min="1" max="1" width="26.4272727272727" customWidth="1"/>
    <col min="2" max="5" width="26.8545454545455" customWidth="1"/>
    <col min="6" max="6" width="23.5727272727273" customWidth="1"/>
    <col min="7" max="7" width="25" customWidth="1"/>
    <col min="8" max="9" width="23.5727272727273" customWidth="1"/>
    <col min="10" max="10" width="26.8545454545455" customWidth="1"/>
  </cols>
  <sheetData>
    <row r="1" customHeight="1" spans="10:10">
      <c r="J1" s="57" t="s">
        <v>473</v>
      </c>
    </row>
    <row r="2" ht="28.5" customHeight="1" spans="1:10">
      <c r="A2" s="51" t="s">
        <v>474</v>
      </c>
      <c r="B2" s="3"/>
      <c r="C2" s="3"/>
      <c r="D2" s="3"/>
      <c r="E2" s="3"/>
      <c r="F2" s="52"/>
      <c r="G2" s="3"/>
      <c r="H2" s="52"/>
      <c r="I2" s="52"/>
      <c r="J2" s="3"/>
    </row>
    <row r="3" ht="17.25" customHeight="1" spans="1:1">
      <c r="A3" s="4" t="str">
        <f>"单位名称："&amp;"曲靖经济技术开发区社会事业局"</f>
        <v>单位名称：曲靖经济技术开发区社会事业局</v>
      </c>
    </row>
    <row r="4" ht="44.25" customHeight="1" spans="1:10">
      <c r="A4" s="46" t="s">
        <v>306</v>
      </c>
      <c r="B4" s="46" t="s">
        <v>307</v>
      </c>
      <c r="C4" s="46" t="s">
        <v>308</v>
      </c>
      <c r="D4" s="46" t="s">
        <v>309</v>
      </c>
      <c r="E4" s="46" t="s">
        <v>310</v>
      </c>
      <c r="F4" s="53" t="s">
        <v>311</v>
      </c>
      <c r="G4" s="46" t="s">
        <v>312</v>
      </c>
      <c r="H4" s="53" t="s">
        <v>313</v>
      </c>
      <c r="I4" s="53" t="s">
        <v>314</v>
      </c>
      <c r="J4" s="46" t="s">
        <v>315</v>
      </c>
    </row>
    <row r="5" ht="14.25" customHeight="1" spans="1:10">
      <c r="A5" s="46">
        <v>1</v>
      </c>
      <c r="B5" s="53">
        <v>2</v>
      </c>
      <c r="C5" s="54">
        <v>3</v>
      </c>
      <c r="D5" s="54">
        <v>4</v>
      </c>
      <c r="E5" s="54">
        <v>5</v>
      </c>
      <c r="F5" s="54">
        <v>6</v>
      </c>
      <c r="G5" s="53">
        <v>7</v>
      </c>
      <c r="H5" s="54">
        <v>8</v>
      </c>
      <c r="I5" s="53">
        <v>9</v>
      </c>
      <c r="J5" s="53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55"/>
      <c r="B7" s="55"/>
      <c r="C7" s="56"/>
      <c r="D7" s="13"/>
      <c r="E7" s="13"/>
      <c r="F7" s="13"/>
      <c r="G7" s="13"/>
      <c r="H7" s="13"/>
      <c r="I7" s="13"/>
      <c r="J7" s="13"/>
    </row>
    <row r="8" ht="23" customHeight="1" spans="1:1">
      <c r="A8" t="s">
        <v>472</v>
      </c>
    </row>
  </sheetData>
  <mergeCells count="3">
    <mergeCell ref="A2:J2"/>
    <mergeCell ref="A3:H3"/>
    <mergeCell ref="A8:C8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outlinePr summaryRight="0"/>
    <pageSetUpPr fitToPage="1"/>
  </sheetPr>
  <dimension ref="A1:H9"/>
  <sheetViews>
    <sheetView showZeros="0" zoomScale="90" zoomScaleNormal="90" workbookViewId="0">
      <selection activeCell="C22" sqref="C22"/>
    </sheetView>
  </sheetViews>
  <sheetFormatPr defaultColWidth="9.14545454545454" defaultRowHeight="12" customHeight="1" outlineLevelCol="7"/>
  <cols>
    <col min="1" max="1" width="22.7181818181818" customWidth="1"/>
    <col min="2" max="2" width="24.5727272727273" customWidth="1"/>
    <col min="3" max="3" width="30.4272727272727" customWidth="1"/>
    <col min="4" max="5" width="23.5727272727273" customWidth="1"/>
    <col min="6" max="8" width="32.1454545454545" customWidth="1"/>
  </cols>
  <sheetData>
    <row r="1" ht="14.25" customHeight="1" spans="8:8">
      <c r="H1" s="40" t="s">
        <v>475</v>
      </c>
    </row>
    <row r="2" ht="28.5" customHeight="1" spans="1:8">
      <c r="A2" s="41" t="s">
        <v>476</v>
      </c>
      <c r="B2" s="20"/>
      <c r="C2" s="20"/>
      <c r="D2" s="20"/>
      <c r="E2" s="20"/>
      <c r="F2" s="20"/>
      <c r="G2" s="20"/>
      <c r="H2" s="20"/>
    </row>
    <row r="3" ht="13.5" customHeight="1" spans="1:2">
      <c r="A3" s="42" t="str">
        <f>"单位名称："&amp;"曲靖经济技术开发区社会事业局"</f>
        <v>单位名称：曲靖经济技术开发区社会事业局</v>
      </c>
      <c r="B3" s="21"/>
    </row>
    <row r="4" ht="18" customHeight="1" spans="1:8">
      <c r="A4" s="24" t="s">
        <v>436</v>
      </c>
      <c r="B4" s="24" t="s">
        <v>477</v>
      </c>
      <c r="C4" s="24" t="s">
        <v>478</v>
      </c>
      <c r="D4" s="24" t="s">
        <v>479</v>
      </c>
      <c r="E4" s="24" t="s">
        <v>480</v>
      </c>
      <c r="F4" s="43" t="s">
        <v>481</v>
      </c>
      <c r="G4" s="44"/>
      <c r="H4" s="45"/>
    </row>
    <row r="5" ht="18" customHeight="1" spans="1:8">
      <c r="A5" s="30"/>
      <c r="B5" s="30"/>
      <c r="C5" s="30"/>
      <c r="D5" s="30"/>
      <c r="E5" s="30"/>
      <c r="F5" s="46" t="s">
        <v>448</v>
      </c>
      <c r="G5" s="46" t="s">
        <v>482</v>
      </c>
      <c r="H5" s="46" t="s">
        <v>483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47"/>
      <c r="B7" s="47"/>
      <c r="C7" s="47"/>
      <c r="D7" s="13"/>
      <c r="E7" s="13"/>
      <c r="F7" s="13"/>
      <c r="G7" s="15"/>
      <c r="H7" s="15"/>
    </row>
    <row r="8" ht="24" customHeight="1" spans="1:8">
      <c r="A8" s="48"/>
      <c r="B8" s="49"/>
      <c r="C8" s="49"/>
      <c r="D8" s="50"/>
      <c r="E8" s="50"/>
      <c r="F8" s="13"/>
      <c r="G8" s="15"/>
      <c r="H8" s="15"/>
    </row>
    <row r="9" ht="28" customHeight="1" spans="1:1">
      <c r="A9" t="s">
        <v>484</v>
      </c>
    </row>
  </sheetData>
  <mergeCells count="9">
    <mergeCell ref="A2:H2"/>
    <mergeCell ref="A3:C3"/>
    <mergeCell ref="F4:H4"/>
    <mergeCell ref="A9:C9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outlinePr summaryRight="0"/>
    <pageSetUpPr fitToPage="1"/>
  </sheetPr>
  <dimension ref="A1:K11"/>
  <sheetViews>
    <sheetView showZeros="0" workbookViewId="0">
      <selection activeCell="C15" sqref="C15"/>
    </sheetView>
  </sheetViews>
  <sheetFormatPr defaultColWidth="9.14545454545454" defaultRowHeight="14.25" customHeight="1"/>
  <cols>
    <col min="1" max="3" width="23.5727272727273" customWidth="1"/>
    <col min="4" max="7" width="27" customWidth="1"/>
    <col min="8" max="8" width="20.1454545454545" customWidth="1"/>
    <col min="9" max="9" width="33.8454545454545" customWidth="1"/>
    <col min="10" max="10" width="32.1454545454545" customWidth="1"/>
    <col min="11" max="11" width="17.5727272727273" customWidth="1"/>
  </cols>
  <sheetData>
    <row r="1" ht="13.5" customHeight="1" spans="4:11">
      <c r="D1" s="19"/>
      <c r="E1" s="19"/>
      <c r="F1" s="19"/>
      <c r="G1" s="19"/>
      <c r="K1" s="36" t="s">
        <v>485</v>
      </c>
    </row>
    <row r="2" ht="27.75" customHeight="1" spans="1:11">
      <c r="A2" s="20" t="s">
        <v>486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tr">
        <f>"单位名称："&amp;"曲靖经济技术开发区社会事业局"</f>
        <v>单位名称：曲靖经济技术开发区社会事业局</v>
      </c>
      <c r="B3" s="21"/>
      <c r="C3" s="21"/>
      <c r="D3" s="21"/>
      <c r="E3" s="21"/>
      <c r="F3" s="21"/>
      <c r="G3" s="21"/>
      <c r="H3" s="22"/>
      <c r="I3" s="22"/>
      <c r="J3" s="22"/>
      <c r="K3" s="293" t="s">
        <v>2</v>
      </c>
    </row>
    <row r="4" ht="21.75" customHeight="1" spans="1:11">
      <c r="A4" s="23" t="s">
        <v>262</v>
      </c>
      <c r="B4" s="23" t="s">
        <v>235</v>
      </c>
      <c r="C4" s="23" t="s">
        <v>233</v>
      </c>
      <c r="D4" s="24" t="s">
        <v>236</v>
      </c>
      <c r="E4" s="24" t="s">
        <v>237</v>
      </c>
      <c r="F4" s="24" t="s">
        <v>263</v>
      </c>
      <c r="G4" s="24" t="s">
        <v>264</v>
      </c>
      <c r="H4" s="25" t="s">
        <v>28</v>
      </c>
      <c r="I4" s="37" t="s">
        <v>487</v>
      </c>
      <c r="J4" s="38"/>
      <c r="K4" s="39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31</v>
      </c>
      <c r="J5" s="24" t="s">
        <v>32</v>
      </c>
      <c r="K5" s="24" t="s">
        <v>33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30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108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  <row r="11" customHeight="1" spans="1:1">
      <c r="A11" t="s">
        <v>488</v>
      </c>
    </row>
  </sheetData>
  <mergeCells count="16">
    <mergeCell ref="A2:K2"/>
    <mergeCell ref="A3:G3"/>
    <mergeCell ref="I4:K4"/>
    <mergeCell ref="A10:G10"/>
    <mergeCell ref="A11:C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T9"/>
  <sheetViews>
    <sheetView showZeros="0" workbookViewId="0">
      <selection activeCell="A1" sqref="A1"/>
    </sheetView>
  </sheetViews>
  <sheetFormatPr defaultColWidth="8" defaultRowHeight="14.25" customHeight="1"/>
  <cols>
    <col min="1" max="1" width="25.2818181818182" customWidth="1"/>
    <col min="2" max="2" width="33.5727272727273" customWidth="1"/>
    <col min="3" max="8" width="12.5727272727273" customWidth="1"/>
    <col min="9" max="9" width="11.7" customWidth="1"/>
    <col min="10" max="14" width="12.5727272727273" customWidth="1"/>
    <col min="15" max="15" width="15.8545454545455" customWidth="1"/>
    <col min="16" max="16" width="9.57272727272727" customWidth="1"/>
    <col min="17" max="17" width="21.2818181818182" customWidth="1"/>
    <col min="18" max="18" width="10.5727272727273" customWidth="1"/>
    <col min="19" max="20" width="10.1454545454545" customWidth="1"/>
  </cols>
  <sheetData>
    <row r="1" customHeight="1" spans="9:20">
      <c r="I1" s="79"/>
      <c r="O1" s="79"/>
      <c r="P1" s="79"/>
      <c r="Q1" s="79"/>
      <c r="R1" s="79"/>
      <c r="S1" s="106" t="s">
        <v>23</v>
      </c>
      <c r="T1" s="36" t="s">
        <v>23</v>
      </c>
    </row>
    <row r="2" ht="36" customHeight="1" spans="1:20">
      <c r="A2" s="250" t="s">
        <v>24</v>
      </c>
      <c r="B2" s="20"/>
      <c r="C2" s="20"/>
      <c r="D2" s="20"/>
      <c r="E2" s="20"/>
      <c r="F2" s="20"/>
      <c r="G2" s="20"/>
      <c r="H2" s="20"/>
      <c r="I2" s="81"/>
      <c r="J2" s="20"/>
      <c r="K2" s="20"/>
      <c r="L2" s="20"/>
      <c r="M2" s="20"/>
      <c r="N2" s="20"/>
      <c r="O2" s="81"/>
      <c r="P2" s="81"/>
      <c r="Q2" s="81"/>
      <c r="R2" s="81"/>
      <c r="S2" s="20"/>
      <c r="T2" s="81"/>
    </row>
    <row r="3" ht="20.25" customHeight="1" spans="1:20">
      <c r="A3" s="42" t="str">
        <f>"单位名称："&amp;"曲靖经济技术开发区社会事业局"</f>
        <v>单位名称：曲靖经济技术开发区社会事业局</v>
      </c>
      <c r="B3" s="22"/>
      <c r="C3" s="22"/>
      <c r="D3" s="22"/>
      <c r="E3" s="22"/>
      <c r="F3" s="22"/>
      <c r="G3" s="22"/>
      <c r="H3" s="22"/>
      <c r="I3" s="84"/>
      <c r="J3" s="22"/>
      <c r="K3" s="22"/>
      <c r="L3" s="22"/>
      <c r="M3" s="22"/>
      <c r="N3" s="22"/>
      <c r="O3" s="84"/>
      <c r="P3" s="84"/>
      <c r="Q3" s="84"/>
      <c r="R3" s="84"/>
      <c r="S3" s="287" t="s">
        <v>2</v>
      </c>
      <c r="T3" s="272" t="s">
        <v>25</v>
      </c>
    </row>
    <row r="4" ht="18.75" customHeight="1" spans="1:20">
      <c r="A4" s="251" t="s">
        <v>26</v>
      </c>
      <c r="B4" s="252" t="s">
        <v>27</v>
      </c>
      <c r="C4" s="252" t="s">
        <v>28</v>
      </c>
      <c r="D4" s="253" t="s">
        <v>29</v>
      </c>
      <c r="E4" s="254"/>
      <c r="F4" s="254"/>
      <c r="G4" s="254"/>
      <c r="H4" s="254"/>
      <c r="I4" s="264"/>
      <c r="J4" s="254"/>
      <c r="K4" s="254"/>
      <c r="L4" s="254"/>
      <c r="M4" s="254"/>
      <c r="N4" s="265"/>
      <c r="O4" s="253" t="s">
        <v>19</v>
      </c>
      <c r="P4" s="253"/>
      <c r="Q4" s="253"/>
      <c r="R4" s="253"/>
      <c r="S4" s="254"/>
      <c r="T4" s="273"/>
    </row>
    <row r="5" ht="24.75" customHeight="1" spans="1:20">
      <c r="A5" s="255"/>
      <c r="B5" s="256"/>
      <c r="C5" s="256"/>
      <c r="D5" s="256" t="s">
        <v>30</v>
      </c>
      <c r="E5" s="256" t="s">
        <v>31</v>
      </c>
      <c r="F5" s="256" t="s">
        <v>32</v>
      </c>
      <c r="G5" s="256" t="s">
        <v>33</v>
      </c>
      <c r="H5" s="256" t="s">
        <v>34</v>
      </c>
      <c r="I5" s="266" t="s">
        <v>35</v>
      </c>
      <c r="J5" s="267"/>
      <c r="K5" s="267"/>
      <c r="L5" s="267"/>
      <c r="M5" s="267"/>
      <c r="N5" s="268"/>
      <c r="O5" s="269" t="s">
        <v>30</v>
      </c>
      <c r="P5" s="269" t="s">
        <v>31</v>
      </c>
      <c r="Q5" s="251" t="s">
        <v>32</v>
      </c>
      <c r="R5" s="252" t="s">
        <v>33</v>
      </c>
      <c r="S5" s="274" t="s">
        <v>34</v>
      </c>
      <c r="T5" s="252" t="s">
        <v>35</v>
      </c>
    </row>
    <row r="6" ht="24.75" customHeight="1" spans="1:20">
      <c r="A6" s="257"/>
      <c r="B6" s="258"/>
      <c r="C6" s="258"/>
      <c r="D6" s="258"/>
      <c r="E6" s="258"/>
      <c r="F6" s="258"/>
      <c r="G6" s="258"/>
      <c r="H6" s="258"/>
      <c r="I6" s="12" t="s">
        <v>30</v>
      </c>
      <c r="J6" s="270" t="s">
        <v>36</v>
      </c>
      <c r="K6" s="270" t="s">
        <v>37</v>
      </c>
      <c r="L6" s="270" t="s">
        <v>38</v>
      </c>
      <c r="M6" s="270" t="s">
        <v>39</v>
      </c>
      <c r="N6" s="270" t="s">
        <v>40</v>
      </c>
      <c r="O6" s="271"/>
      <c r="P6" s="271"/>
      <c r="Q6" s="275"/>
      <c r="R6" s="271"/>
      <c r="S6" s="258"/>
      <c r="T6" s="258"/>
    </row>
    <row r="7" ht="16.5" customHeight="1" spans="1:20">
      <c r="A7" s="259">
        <v>1</v>
      </c>
      <c r="B7" s="11">
        <v>2</v>
      </c>
      <c r="C7" s="11">
        <v>3</v>
      </c>
      <c r="D7" s="11">
        <v>4</v>
      </c>
      <c r="E7" s="260">
        <v>5</v>
      </c>
      <c r="F7" s="261">
        <v>6</v>
      </c>
      <c r="G7" s="261">
        <v>7</v>
      </c>
      <c r="H7" s="260">
        <v>8</v>
      </c>
      <c r="I7" s="260">
        <v>9</v>
      </c>
      <c r="J7" s="261">
        <v>10</v>
      </c>
      <c r="K7" s="261">
        <v>11</v>
      </c>
      <c r="L7" s="260">
        <v>12</v>
      </c>
      <c r="M7" s="260">
        <v>13</v>
      </c>
      <c r="N7" s="261">
        <v>14</v>
      </c>
      <c r="O7" s="261">
        <v>15</v>
      </c>
      <c r="P7" s="260">
        <v>16</v>
      </c>
      <c r="Q7" s="276">
        <v>17</v>
      </c>
      <c r="R7" s="277">
        <v>18</v>
      </c>
      <c r="S7" s="277">
        <v>19</v>
      </c>
      <c r="T7" s="277">
        <v>20</v>
      </c>
    </row>
    <row r="8" ht="16.5" customHeight="1" spans="1:20">
      <c r="A8" s="13" t="s">
        <v>41</v>
      </c>
      <c r="B8" s="13" t="s">
        <v>42</v>
      </c>
      <c r="C8" s="15">
        <v>6263.9423</v>
      </c>
      <c r="D8" s="15">
        <v>6263.9423</v>
      </c>
      <c r="E8" s="15">
        <v>6263.9423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2.75" customHeight="1" spans="1:20">
      <c r="A9" s="262" t="s">
        <v>28</v>
      </c>
      <c r="B9" s="263"/>
      <c r="C9" s="15">
        <v>6263.9423</v>
      </c>
      <c r="D9" s="15">
        <v>6263.9423</v>
      </c>
      <c r="E9" s="15">
        <v>6263.9423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outlinePr summaryRight="0"/>
    <pageSetUpPr fitToPage="1"/>
  </sheetPr>
  <dimension ref="A1:G23"/>
  <sheetViews>
    <sheetView showZeros="0" tabSelected="1" zoomScale="80" zoomScaleNormal="80" workbookViewId="0">
      <selection activeCell="D13" sqref="D13"/>
    </sheetView>
  </sheetViews>
  <sheetFormatPr defaultColWidth="9.14545454545454" defaultRowHeight="14.25" customHeight="1" outlineLevelCol="6"/>
  <cols>
    <col min="1" max="1" width="27.4272727272727" customWidth="1"/>
    <col min="2" max="2" width="30.7181818181818" customWidth="1"/>
    <col min="3" max="3" width="27.4272727272727" customWidth="1"/>
    <col min="4" max="4" width="26.8545454545455" customWidth="1"/>
    <col min="5" max="7" width="30.4272727272727" customWidth="1"/>
  </cols>
  <sheetData>
    <row r="1" ht="13.5" customHeight="1" spans="4:7">
      <c r="D1" s="1"/>
      <c r="G1" s="2" t="s">
        <v>489</v>
      </c>
    </row>
    <row r="2" ht="27.75" customHeight="1" spans="1:7">
      <c r="A2" s="3" t="s">
        <v>490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"单位名称："&amp;"曲靖经济技术开发区社会事业局"</f>
        <v>单位名称：曲靖经济技术开发区社会事业局</v>
      </c>
      <c r="B3" s="5"/>
      <c r="C3" s="5"/>
      <c r="D3" s="5"/>
      <c r="E3" s="6"/>
      <c r="F3" s="6"/>
      <c r="G3" s="293" t="s">
        <v>2</v>
      </c>
    </row>
    <row r="4" ht="21.75" customHeight="1" spans="1:7">
      <c r="A4" s="8" t="s">
        <v>233</v>
      </c>
      <c r="B4" s="8" t="s">
        <v>262</v>
      </c>
      <c r="C4" s="8" t="s">
        <v>235</v>
      </c>
      <c r="D4" s="9" t="s">
        <v>491</v>
      </c>
      <c r="E4" s="10" t="s">
        <v>31</v>
      </c>
      <c r="F4" s="10"/>
      <c r="G4" s="10"/>
    </row>
    <row r="5" ht="21.75" customHeight="1" spans="1:7">
      <c r="A5" s="8"/>
      <c r="B5" s="8"/>
      <c r="C5" s="8"/>
      <c r="D5" s="9"/>
      <c r="E5" s="10" t="str">
        <f>"2025"&amp;"年 "</f>
        <v>2025年 </v>
      </c>
      <c r="F5" s="9" t="str">
        <f>"2025"+1&amp;"年 "</f>
        <v>2026年 </v>
      </c>
      <c r="G5" s="9" t="str">
        <f>"2025"+2&amp;"年 "</f>
        <v>2027年 </v>
      </c>
    </row>
    <row r="6" ht="40.5" customHeight="1" spans="1:7">
      <c r="A6" s="8"/>
      <c r="B6" s="8"/>
      <c r="C6" s="8"/>
      <c r="D6" s="9"/>
      <c r="E6" s="10"/>
      <c r="F6" s="9" t="s">
        <v>30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42</v>
      </c>
      <c r="B8" s="14"/>
      <c r="C8" s="14"/>
      <c r="D8" s="14"/>
      <c r="E8" s="15">
        <v>6238.0023</v>
      </c>
      <c r="F8" s="15"/>
      <c r="G8" s="15"/>
    </row>
    <row r="9" ht="24.75" customHeight="1" spans="1:7">
      <c r="A9" s="14"/>
      <c r="B9" s="13" t="s">
        <v>492</v>
      </c>
      <c r="C9" s="13" t="s">
        <v>286</v>
      </c>
      <c r="D9" s="13" t="s">
        <v>493</v>
      </c>
      <c r="E9" s="15">
        <v>1000</v>
      </c>
      <c r="F9" s="15"/>
      <c r="G9" s="15"/>
    </row>
    <row r="10" ht="24.75" customHeight="1" spans="1:7">
      <c r="A10" s="13"/>
      <c r="B10" s="13" t="s">
        <v>492</v>
      </c>
      <c r="C10" s="13" t="s">
        <v>289</v>
      </c>
      <c r="D10" s="13" t="s">
        <v>493</v>
      </c>
      <c r="E10" s="15">
        <v>30</v>
      </c>
      <c r="F10" s="15"/>
      <c r="G10" s="15"/>
    </row>
    <row r="11" ht="24.75" customHeight="1" spans="1:7">
      <c r="A11" s="13"/>
      <c r="B11" s="13" t="s">
        <v>492</v>
      </c>
      <c r="C11" s="13" t="s">
        <v>293</v>
      </c>
      <c r="D11" s="13" t="s">
        <v>493</v>
      </c>
      <c r="E11" s="15">
        <v>600</v>
      </c>
      <c r="F11" s="15"/>
      <c r="G11" s="15"/>
    </row>
    <row r="12" ht="24.75" customHeight="1" spans="1:7">
      <c r="A12" s="13"/>
      <c r="B12" s="13" t="s">
        <v>492</v>
      </c>
      <c r="C12" s="13" t="s">
        <v>291</v>
      </c>
      <c r="D12" s="13" t="s">
        <v>493</v>
      </c>
      <c r="E12" s="15">
        <v>2000</v>
      </c>
      <c r="F12" s="15"/>
      <c r="G12" s="15"/>
    </row>
    <row r="13" ht="24.75" customHeight="1" spans="1:7">
      <c r="A13" s="13"/>
      <c r="B13" s="13" t="s">
        <v>492</v>
      </c>
      <c r="C13" s="13" t="s">
        <v>300</v>
      </c>
      <c r="D13" s="13" t="s">
        <v>493</v>
      </c>
      <c r="E13" s="15">
        <v>600</v>
      </c>
      <c r="F13" s="15"/>
      <c r="G13" s="15"/>
    </row>
    <row r="14" ht="24.75" customHeight="1" spans="1:7">
      <c r="A14" s="13"/>
      <c r="B14" s="13" t="s">
        <v>492</v>
      </c>
      <c r="C14" s="13" t="s">
        <v>273</v>
      </c>
      <c r="D14" s="13" t="s">
        <v>493</v>
      </c>
      <c r="E14" s="15">
        <v>450</v>
      </c>
      <c r="F14" s="15"/>
      <c r="G14" s="15"/>
    </row>
    <row r="15" ht="24.75" customHeight="1" spans="1:7">
      <c r="A15" s="13"/>
      <c r="B15" s="13" t="s">
        <v>492</v>
      </c>
      <c r="C15" s="13" t="s">
        <v>295</v>
      </c>
      <c r="D15" s="13" t="s">
        <v>493</v>
      </c>
      <c r="E15" s="15">
        <v>30</v>
      </c>
      <c r="F15" s="15"/>
      <c r="G15" s="15"/>
    </row>
    <row r="16" ht="24.75" customHeight="1" spans="1:7">
      <c r="A16" s="13"/>
      <c r="B16" s="13" t="s">
        <v>492</v>
      </c>
      <c r="C16" s="13" t="s">
        <v>279</v>
      </c>
      <c r="D16" s="13" t="s">
        <v>493</v>
      </c>
      <c r="E16" s="15">
        <v>20</v>
      </c>
      <c r="F16" s="15"/>
      <c r="G16" s="15"/>
    </row>
    <row r="17" ht="24.75" customHeight="1" spans="1:7">
      <c r="A17" s="13"/>
      <c r="B17" s="13" t="s">
        <v>492</v>
      </c>
      <c r="C17" s="13" t="s">
        <v>284</v>
      </c>
      <c r="D17" s="13" t="s">
        <v>493</v>
      </c>
      <c r="E17" s="15">
        <v>60</v>
      </c>
      <c r="F17" s="15"/>
      <c r="G17" s="15"/>
    </row>
    <row r="18" ht="24.75" customHeight="1" spans="1:7">
      <c r="A18" s="13"/>
      <c r="B18" s="13" t="s">
        <v>494</v>
      </c>
      <c r="C18" s="13" t="s">
        <v>267</v>
      </c>
      <c r="D18" s="13" t="s">
        <v>493</v>
      </c>
      <c r="E18" s="15">
        <v>13.2323</v>
      </c>
      <c r="F18" s="15"/>
      <c r="G18" s="15"/>
    </row>
    <row r="19" ht="24.75" customHeight="1" spans="1:7">
      <c r="A19" s="13"/>
      <c r="B19" s="13" t="s">
        <v>494</v>
      </c>
      <c r="C19" s="13" t="s">
        <v>297</v>
      </c>
      <c r="D19" s="13" t="s">
        <v>493</v>
      </c>
      <c r="E19" s="15">
        <v>12</v>
      </c>
      <c r="F19" s="15"/>
      <c r="G19" s="15"/>
    </row>
    <row r="20" ht="24.75" customHeight="1" spans="1:7">
      <c r="A20" s="13"/>
      <c r="B20" s="13" t="s">
        <v>494</v>
      </c>
      <c r="C20" s="13" t="s">
        <v>277</v>
      </c>
      <c r="D20" s="13" t="s">
        <v>493</v>
      </c>
      <c r="E20" s="15">
        <v>10</v>
      </c>
      <c r="F20" s="15"/>
      <c r="G20" s="15"/>
    </row>
    <row r="21" ht="24.75" customHeight="1" spans="1:7">
      <c r="A21" s="13"/>
      <c r="B21" s="13" t="s">
        <v>494</v>
      </c>
      <c r="C21" s="13" t="s">
        <v>282</v>
      </c>
      <c r="D21" s="13" t="s">
        <v>493</v>
      </c>
      <c r="E21" s="15">
        <v>52.53</v>
      </c>
      <c r="F21" s="15"/>
      <c r="G21" s="15"/>
    </row>
    <row r="22" ht="24.75" customHeight="1" spans="1:7">
      <c r="A22" s="13"/>
      <c r="B22" s="13" t="s">
        <v>494</v>
      </c>
      <c r="C22" s="13" t="s">
        <v>271</v>
      </c>
      <c r="D22" s="13" t="s">
        <v>493</v>
      </c>
      <c r="E22" s="15">
        <v>1360.24</v>
      </c>
      <c r="F22" s="15"/>
      <c r="G22" s="15"/>
    </row>
    <row r="23" ht="18.75" customHeight="1" spans="1:7">
      <c r="A23" s="16" t="s">
        <v>28</v>
      </c>
      <c r="B23" s="17" t="s">
        <v>495</v>
      </c>
      <c r="C23" s="17"/>
      <c r="D23" s="18"/>
      <c r="E23" s="15">
        <v>6238.0023</v>
      </c>
      <c r="F23" s="15"/>
      <c r="G23" s="15"/>
    </row>
  </sheetData>
  <mergeCells count="12">
    <mergeCell ref="A2:G2"/>
    <mergeCell ref="A3:D3"/>
    <mergeCell ref="E4:G4"/>
    <mergeCell ref="A23:D23"/>
    <mergeCell ref="A4:A6"/>
    <mergeCell ref="A8:A22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Right="0"/>
    <pageSetUpPr fitToPage="1"/>
  </sheetPr>
  <dimension ref="A1:Q34"/>
  <sheetViews>
    <sheetView showZeros="0" zoomScale="80" zoomScaleNormal="80" workbookViewId="0">
      <selection activeCell="E12" sqref="E12"/>
    </sheetView>
  </sheetViews>
  <sheetFormatPr defaultColWidth="9.14545454545454" defaultRowHeight="14.25" customHeight="1"/>
  <cols>
    <col min="1" max="1" width="30.4272727272727" customWidth="1"/>
    <col min="2" max="2" width="37.7" customWidth="1"/>
    <col min="3" max="3" width="18.8545454545455" customWidth="1"/>
    <col min="4" max="4" width="21" customWidth="1"/>
    <col min="5" max="5" width="18.8545454545455" customWidth="1"/>
    <col min="6" max="6" width="20.1454545454545" customWidth="1"/>
    <col min="7" max="7" width="18.8545454545455" customWidth="1"/>
    <col min="8" max="8" width="19.8545454545455" customWidth="1"/>
    <col min="9" max="9" width="21.2818181818182" customWidth="1"/>
    <col min="10" max="10" width="15.5727272727273" customWidth="1"/>
    <col min="11" max="11" width="16.4272727272727" customWidth="1"/>
    <col min="12" max="12" width="13.5727272727273" customWidth="1"/>
    <col min="13" max="17" width="18.8545454545455" customWidth="1"/>
  </cols>
  <sheetData>
    <row r="1" ht="15.75" customHeight="1" spans="17:17">
      <c r="Q1" s="40" t="s">
        <v>43</v>
      </c>
    </row>
    <row r="2" ht="28.5" customHeight="1" spans="1:17">
      <c r="A2" s="3" t="s">
        <v>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31" t="str">
        <f>"单位名称："&amp;"曲靖经济技术开发区社会事业局"</f>
        <v>单位名称：曲靖经济技术开发区社会事业局</v>
      </c>
      <c r="B3" s="232"/>
      <c r="C3" s="83"/>
      <c r="D3" s="6"/>
      <c r="E3" s="83"/>
      <c r="F3" s="6"/>
      <c r="G3" s="83"/>
      <c r="H3" s="6"/>
      <c r="I3" s="6"/>
      <c r="J3" s="6"/>
      <c r="K3" s="83"/>
      <c r="L3" s="6"/>
      <c r="M3" s="83"/>
      <c r="N3" s="83"/>
      <c r="O3" s="6"/>
      <c r="P3" s="6"/>
      <c r="Q3" s="288" t="s">
        <v>2</v>
      </c>
    </row>
    <row r="4" ht="17.25" customHeight="1" spans="1:17">
      <c r="A4" s="233" t="s">
        <v>45</v>
      </c>
      <c r="B4" s="234" t="s">
        <v>46</v>
      </c>
      <c r="C4" s="235" t="s">
        <v>28</v>
      </c>
      <c r="D4" s="236" t="s">
        <v>47</v>
      </c>
      <c r="E4" s="10"/>
      <c r="F4" s="236" t="s">
        <v>48</v>
      </c>
      <c r="G4" s="10"/>
      <c r="H4" s="237" t="s">
        <v>31</v>
      </c>
      <c r="I4" s="243" t="s">
        <v>32</v>
      </c>
      <c r="J4" s="234" t="s">
        <v>49</v>
      </c>
      <c r="K4" s="244" t="s">
        <v>33</v>
      </c>
      <c r="L4" s="236" t="s">
        <v>35</v>
      </c>
      <c r="M4" s="245"/>
      <c r="N4" s="245"/>
      <c r="O4" s="245"/>
      <c r="P4" s="245"/>
      <c r="Q4" s="249"/>
    </row>
    <row r="5" ht="26.25" customHeight="1" spans="1:17">
      <c r="A5" s="10"/>
      <c r="B5" s="238"/>
      <c r="C5" s="238"/>
      <c r="D5" s="238" t="s">
        <v>28</v>
      </c>
      <c r="E5" s="238" t="s">
        <v>50</v>
      </c>
      <c r="F5" s="238" t="s">
        <v>28</v>
      </c>
      <c r="G5" s="239" t="s">
        <v>50</v>
      </c>
      <c r="H5" s="238"/>
      <c r="I5" s="238"/>
      <c r="J5" s="238"/>
      <c r="K5" s="239"/>
      <c r="L5" s="238" t="s">
        <v>30</v>
      </c>
      <c r="M5" s="246" t="s">
        <v>51</v>
      </c>
      <c r="N5" s="246" t="s">
        <v>52</v>
      </c>
      <c r="O5" s="246" t="s">
        <v>53</v>
      </c>
      <c r="P5" s="246" t="s">
        <v>54</v>
      </c>
      <c r="Q5" s="246" t="s">
        <v>55</v>
      </c>
    </row>
    <row r="6" ht="16.5" customHeight="1" spans="1:17">
      <c r="A6" s="10">
        <v>1</v>
      </c>
      <c r="B6" s="238">
        <v>2</v>
      </c>
      <c r="C6" s="238">
        <v>3</v>
      </c>
      <c r="D6" s="238">
        <v>4</v>
      </c>
      <c r="E6" s="240">
        <v>5</v>
      </c>
      <c r="F6" s="241">
        <v>6</v>
      </c>
      <c r="G6" s="240">
        <v>7</v>
      </c>
      <c r="H6" s="241">
        <v>8</v>
      </c>
      <c r="I6" s="240">
        <v>9</v>
      </c>
      <c r="J6" s="240">
        <v>10</v>
      </c>
      <c r="K6" s="240">
        <v>11</v>
      </c>
      <c r="L6" s="240">
        <v>12</v>
      </c>
      <c r="M6" s="247">
        <v>13</v>
      </c>
      <c r="N6" s="248">
        <v>14</v>
      </c>
      <c r="O6" s="248">
        <v>15</v>
      </c>
      <c r="P6" s="248">
        <v>16</v>
      </c>
      <c r="Q6" s="248">
        <v>17</v>
      </c>
    </row>
    <row r="7" ht="19.5" customHeight="1" spans="1:17">
      <c r="A7" s="13" t="s">
        <v>56</v>
      </c>
      <c r="B7" s="13" t="s">
        <v>57</v>
      </c>
      <c r="C7" s="15">
        <v>19.65</v>
      </c>
      <c r="D7" s="15">
        <v>19.65</v>
      </c>
      <c r="E7" s="15">
        <v>19.65</v>
      </c>
      <c r="F7" s="15"/>
      <c r="G7" s="15"/>
      <c r="H7" s="15">
        <v>19.65</v>
      </c>
      <c r="I7" s="15"/>
      <c r="J7" s="15"/>
      <c r="K7" s="15"/>
      <c r="L7" s="15"/>
      <c r="M7" s="15"/>
      <c r="N7" s="15"/>
      <c r="O7" s="15"/>
      <c r="P7" s="15"/>
      <c r="Q7" s="15"/>
    </row>
    <row r="8" ht="19.5" customHeight="1" spans="1:17">
      <c r="A8" s="173" t="s">
        <v>58</v>
      </c>
      <c r="B8" s="173" t="s">
        <v>59</v>
      </c>
      <c r="C8" s="15">
        <v>19.65</v>
      </c>
      <c r="D8" s="15">
        <v>19.65</v>
      </c>
      <c r="E8" s="15">
        <v>19.65</v>
      </c>
      <c r="F8" s="15"/>
      <c r="G8" s="15"/>
      <c r="H8" s="15">
        <v>19.65</v>
      </c>
      <c r="I8" s="15"/>
      <c r="J8" s="15"/>
      <c r="K8" s="15"/>
      <c r="L8" s="15"/>
      <c r="M8" s="15"/>
      <c r="N8" s="15"/>
      <c r="O8" s="15"/>
      <c r="P8" s="15"/>
      <c r="Q8" s="15"/>
    </row>
    <row r="9" ht="19.5" customHeight="1" spans="1:17">
      <c r="A9" s="219" t="s">
        <v>60</v>
      </c>
      <c r="B9" s="219" t="s">
        <v>61</v>
      </c>
      <c r="C9" s="15">
        <v>19.65</v>
      </c>
      <c r="D9" s="15">
        <v>19.65</v>
      </c>
      <c r="E9" s="15">
        <v>19.65</v>
      </c>
      <c r="F9" s="15"/>
      <c r="G9" s="15"/>
      <c r="H9" s="15">
        <v>19.65</v>
      </c>
      <c r="I9" s="15"/>
      <c r="J9" s="15"/>
      <c r="K9" s="15"/>
      <c r="L9" s="15"/>
      <c r="M9" s="15"/>
      <c r="N9" s="15"/>
      <c r="O9" s="15"/>
      <c r="P9" s="15"/>
      <c r="Q9" s="15"/>
    </row>
    <row r="10" ht="19.5" customHeight="1" spans="1:17">
      <c r="A10" s="13" t="s">
        <v>62</v>
      </c>
      <c r="B10" s="13" t="s">
        <v>63</v>
      </c>
      <c r="C10" s="15">
        <v>6155.4723</v>
      </c>
      <c r="D10" s="15"/>
      <c r="E10" s="15"/>
      <c r="F10" s="15">
        <v>6155.4723</v>
      </c>
      <c r="G10" s="15">
        <v>6155.4723</v>
      </c>
      <c r="H10" s="15">
        <v>6155.4723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19.5" customHeight="1" spans="1:17">
      <c r="A11" s="173" t="s">
        <v>64</v>
      </c>
      <c r="B11" s="173" t="s">
        <v>65</v>
      </c>
      <c r="C11" s="15">
        <v>1840.24</v>
      </c>
      <c r="D11" s="15"/>
      <c r="E11" s="15"/>
      <c r="F11" s="15">
        <v>1840.24</v>
      </c>
      <c r="G11" s="15">
        <v>1840.24</v>
      </c>
      <c r="H11" s="15">
        <v>1840.24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19.5" customHeight="1" spans="1:17">
      <c r="A12" s="219" t="s">
        <v>66</v>
      </c>
      <c r="B12" s="219" t="s">
        <v>67</v>
      </c>
      <c r="C12" s="15">
        <v>480</v>
      </c>
      <c r="D12" s="15"/>
      <c r="E12" s="15"/>
      <c r="F12" s="15">
        <v>480</v>
      </c>
      <c r="G12" s="15">
        <v>480</v>
      </c>
      <c r="H12" s="15">
        <v>480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19.5" customHeight="1" spans="1:17">
      <c r="A13" s="219" t="s">
        <v>68</v>
      </c>
      <c r="B13" s="219" t="s">
        <v>69</v>
      </c>
      <c r="C13" s="15">
        <v>1360.24</v>
      </c>
      <c r="D13" s="15"/>
      <c r="E13" s="15"/>
      <c r="F13" s="15">
        <v>1360.24</v>
      </c>
      <c r="G13" s="15">
        <v>1360.24</v>
      </c>
      <c r="H13" s="15">
        <v>1360.24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173" t="s">
        <v>70</v>
      </c>
      <c r="B14" s="173" t="s">
        <v>71</v>
      </c>
      <c r="C14" s="15">
        <v>103.2323</v>
      </c>
      <c r="D14" s="15"/>
      <c r="E14" s="15"/>
      <c r="F14" s="15">
        <v>103.2323</v>
      </c>
      <c r="G14" s="15">
        <v>103.2323</v>
      </c>
      <c r="H14" s="15">
        <v>103.2323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19.5" customHeight="1" spans="1:17">
      <c r="A15" s="219" t="s">
        <v>72</v>
      </c>
      <c r="B15" s="219" t="s">
        <v>73</v>
      </c>
      <c r="C15" s="15">
        <v>6.09965</v>
      </c>
      <c r="D15" s="15"/>
      <c r="E15" s="15"/>
      <c r="F15" s="15">
        <v>6.09965</v>
      </c>
      <c r="G15" s="15">
        <v>6.09965</v>
      </c>
      <c r="H15" s="15">
        <v>6.09965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19.5" customHeight="1" spans="1:17">
      <c r="A16" s="219" t="s">
        <v>74</v>
      </c>
      <c r="B16" s="219" t="s">
        <v>75</v>
      </c>
      <c r="C16" s="15">
        <v>7.13265</v>
      </c>
      <c r="D16" s="15"/>
      <c r="E16" s="15"/>
      <c r="F16" s="15">
        <v>7.13265</v>
      </c>
      <c r="G16" s="15">
        <v>7.13265</v>
      </c>
      <c r="H16" s="15">
        <v>7.13265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19.5" customHeight="1" spans="1:17">
      <c r="A17" s="219" t="s">
        <v>76</v>
      </c>
      <c r="B17" s="219" t="s">
        <v>77</v>
      </c>
      <c r="C17" s="15">
        <v>90</v>
      </c>
      <c r="D17" s="15"/>
      <c r="E17" s="15"/>
      <c r="F17" s="15">
        <v>90</v>
      </c>
      <c r="G17" s="15">
        <v>90</v>
      </c>
      <c r="H17" s="15">
        <v>90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173" t="s">
        <v>78</v>
      </c>
      <c r="B18" s="173" t="s">
        <v>79</v>
      </c>
      <c r="C18" s="15">
        <v>12</v>
      </c>
      <c r="D18" s="15"/>
      <c r="E18" s="15"/>
      <c r="F18" s="15">
        <v>12</v>
      </c>
      <c r="G18" s="15">
        <v>12</v>
      </c>
      <c r="H18" s="15">
        <v>12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19.5" customHeight="1" spans="1:17">
      <c r="A19" s="219" t="s">
        <v>80</v>
      </c>
      <c r="B19" s="219" t="s">
        <v>81</v>
      </c>
      <c r="C19" s="15">
        <v>12</v>
      </c>
      <c r="D19" s="15"/>
      <c r="E19" s="15"/>
      <c r="F19" s="15">
        <v>12</v>
      </c>
      <c r="G19" s="15">
        <v>12</v>
      </c>
      <c r="H19" s="15">
        <v>12</v>
      </c>
      <c r="I19" s="15"/>
      <c r="J19" s="15"/>
      <c r="K19" s="15"/>
      <c r="L19" s="15"/>
      <c r="M19" s="15"/>
      <c r="N19" s="15"/>
      <c r="O19" s="15"/>
      <c r="P19" s="15"/>
      <c r="Q19" s="15"/>
    </row>
    <row r="20" ht="19.5" customHeight="1" spans="1:17">
      <c r="A20" s="173" t="s">
        <v>82</v>
      </c>
      <c r="B20" s="173" t="s">
        <v>83</v>
      </c>
      <c r="C20" s="15">
        <v>4200</v>
      </c>
      <c r="D20" s="15"/>
      <c r="E20" s="15"/>
      <c r="F20" s="15">
        <v>4200</v>
      </c>
      <c r="G20" s="15">
        <v>4200</v>
      </c>
      <c r="H20" s="15">
        <v>4200</v>
      </c>
      <c r="I20" s="15"/>
      <c r="J20" s="15"/>
      <c r="K20" s="15"/>
      <c r="L20" s="15"/>
      <c r="M20" s="15"/>
      <c r="N20" s="15"/>
      <c r="O20" s="15"/>
      <c r="P20" s="15"/>
      <c r="Q20" s="15"/>
    </row>
    <row r="21" ht="19.5" customHeight="1" spans="1:17">
      <c r="A21" s="219" t="s">
        <v>84</v>
      </c>
      <c r="B21" s="219" t="s">
        <v>85</v>
      </c>
      <c r="C21" s="15">
        <v>4200</v>
      </c>
      <c r="D21" s="15"/>
      <c r="E21" s="15"/>
      <c r="F21" s="15">
        <v>4200</v>
      </c>
      <c r="G21" s="15">
        <v>4200</v>
      </c>
      <c r="H21" s="15">
        <v>4200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19.5" customHeight="1" spans="1:17">
      <c r="A22" s="13" t="s">
        <v>86</v>
      </c>
      <c r="B22" s="13" t="s">
        <v>87</v>
      </c>
      <c r="C22" s="15">
        <v>31.73</v>
      </c>
      <c r="D22" s="15">
        <v>1.73</v>
      </c>
      <c r="E22" s="15">
        <v>1.73</v>
      </c>
      <c r="F22" s="15">
        <v>30</v>
      </c>
      <c r="G22" s="15">
        <v>30</v>
      </c>
      <c r="H22" s="15">
        <v>31.73</v>
      </c>
      <c r="I22" s="15"/>
      <c r="J22" s="15"/>
      <c r="K22" s="15"/>
      <c r="L22" s="15"/>
      <c r="M22" s="15"/>
      <c r="N22" s="15"/>
      <c r="O22" s="15"/>
      <c r="P22" s="15"/>
      <c r="Q22" s="15"/>
    </row>
    <row r="23" ht="19.5" customHeight="1" spans="1:17">
      <c r="A23" s="173" t="s">
        <v>88</v>
      </c>
      <c r="B23" s="173" t="s">
        <v>89</v>
      </c>
      <c r="C23" s="15">
        <v>10</v>
      </c>
      <c r="D23" s="15"/>
      <c r="E23" s="15"/>
      <c r="F23" s="15">
        <v>10</v>
      </c>
      <c r="G23" s="15">
        <v>10</v>
      </c>
      <c r="H23" s="15">
        <v>10</v>
      </c>
      <c r="I23" s="15"/>
      <c r="J23" s="15"/>
      <c r="K23" s="15"/>
      <c r="L23" s="15"/>
      <c r="M23" s="15"/>
      <c r="N23" s="15"/>
      <c r="O23" s="15"/>
      <c r="P23" s="15"/>
      <c r="Q23" s="15"/>
    </row>
    <row r="24" ht="19.5" customHeight="1" spans="1:17">
      <c r="A24" s="219" t="s">
        <v>90</v>
      </c>
      <c r="B24" s="219" t="s">
        <v>91</v>
      </c>
      <c r="C24" s="15">
        <v>10</v>
      </c>
      <c r="D24" s="15"/>
      <c r="E24" s="15"/>
      <c r="F24" s="15">
        <v>10</v>
      </c>
      <c r="G24" s="15">
        <v>10</v>
      </c>
      <c r="H24" s="15">
        <v>10</v>
      </c>
      <c r="I24" s="15"/>
      <c r="J24" s="15"/>
      <c r="K24" s="15"/>
      <c r="L24" s="15"/>
      <c r="M24" s="15"/>
      <c r="N24" s="15"/>
      <c r="O24" s="15"/>
      <c r="P24" s="15"/>
      <c r="Q24" s="15"/>
    </row>
    <row r="25" ht="19.5" customHeight="1" spans="1:17">
      <c r="A25" s="173" t="s">
        <v>92</v>
      </c>
      <c r="B25" s="173" t="s">
        <v>93</v>
      </c>
      <c r="C25" s="15">
        <v>20</v>
      </c>
      <c r="D25" s="15"/>
      <c r="E25" s="15"/>
      <c r="F25" s="15">
        <v>20</v>
      </c>
      <c r="G25" s="15">
        <v>20</v>
      </c>
      <c r="H25" s="15">
        <v>20</v>
      </c>
      <c r="I25" s="15"/>
      <c r="J25" s="15"/>
      <c r="K25" s="15"/>
      <c r="L25" s="15"/>
      <c r="M25" s="15"/>
      <c r="N25" s="15"/>
      <c r="O25" s="15"/>
      <c r="P25" s="15"/>
      <c r="Q25" s="15"/>
    </row>
    <row r="26" ht="19.5" customHeight="1" spans="1:17">
      <c r="A26" s="219" t="s">
        <v>94</v>
      </c>
      <c r="B26" s="219" t="s">
        <v>95</v>
      </c>
      <c r="C26" s="15">
        <v>20</v>
      </c>
      <c r="D26" s="15"/>
      <c r="E26" s="15"/>
      <c r="F26" s="15">
        <v>20</v>
      </c>
      <c r="G26" s="15">
        <v>20</v>
      </c>
      <c r="H26" s="15">
        <v>20</v>
      </c>
      <c r="I26" s="15"/>
      <c r="J26" s="15"/>
      <c r="K26" s="15"/>
      <c r="L26" s="15"/>
      <c r="M26" s="15"/>
      <c r="N26" s="15"/>
      <c r="O26" s="15"/>
      <c r="P26" s="15"/>
      <c r="Q26" s="15"/>
    </row>
    <row r="27" ht="19.5" customHeight="1" spans="1:17">
      <c r="A27" s="173" t="s">
        <v>96</v>
      </c>
      <c r="B27" s="173" t="s">
        <v>97</v>
      </c>
      <c r="C27" s="15">
        <v>1.73</v>
      </c>
      <c r="D27" s="15">
        <v>1.73</v>
      </c>
      <c r="E27" s="15">
        <v>1.73</v>
      </c>
      <c r="F27" s="15"/>
      <c r="G27" s="15"/>
      <c r="H27" s="15">
        <v>1.73</v>
      </c>
      <c r="I27" s="15"/>
      <c r="J27" s="15"/>
      <c r="K27" s="15"/>
      <c r="L27" s="15"/>
      <c r="M27" s="15"/>
      <c r="N27" s="15"/>
      <c r="O27" s="15"/>
      <c r="P27" s="15"/>
      <c r="Q27" s="15"/>
    </row>
    <row r="28" ht="19.5" customHeight="1" spans="1:17">
      <c r="A28" s="219" t="s">
        <v>98</v>
      </c>
      <c r="B28" s="219" t="s">
        <v>97</v>
      </c>
      <c r="C28" s="15">
        <v>1.73</v>
      </c>
      <c r="D28" s="15">
        <v>1.73</v>
      </c>
      <c r="E28" s="15">
        <v>1.73</v>
      </c>
      <c r="F28" s="15"/>
      <c r="G28" s="15"/>
      <c r="H28" s="15">
        <v>1.73</v>
      </c>
      <c r="I28" s="15"/>
      <c r="J28" s="15"/>
      <c r="K28" s="15"/>
      <c r="L28" s="15"/>
      <c r="M28" s="15"/>
      <c r="N28" s="15"/>
      <c r="O28" s="15"/>
      <c r="P28" s="15"/>
      <c r="Q28" s="15"/>
    </row>
    <row r="29" ht="19.5" customHeight="1" spans="1:17">
      <c r="A29" s="13" t="s">
        <v>99</v>
      </c>
      <c r="B29" s="13" t="s">
        <v>100</v>
      </c>
      <c r="C29" s="15">
        <v>57.09</v>
      </c>
      <c r="D29" s="15">
        <v>4.56</v>
      </c>
      <c r="E29" s="15">
        <v>4.56</v>
      </c>
      <c r="F29" s="15">
        <v>52.53</v>
      </c>
      <c r="G29" s="15">
        <v>52.53</v>
      </c>
      <c r="H29" s="15">
        <v>57.09</v>
      </c>
      <c r="I29" s="15"/>
      <c r="J29" s="15"/>
      <c r="K29" s="15"/>
      <c r="L29" s="15"/>
      <c r="M29" s="15"/>
      <c r="N29" s="15"/>
      <c r="O29" s="15"/>
      <c r="P29" s="15"/>
      <c r="Q29" s="15"/>
    </row>
    <row r="30" ht="19.5" customHeight="1" spans="1:17">
      <c r="A30" s="173" t="s">
        <v>101</v>
      </c>
      <c r="B30" s="173" t="s">
        <v>102</v>
      </c>
      <c r="C30" s="15">
        <v>52.53</v>
      </c>
      <c r="D30" s="15"/>
      <c r="E30" s="15"/>
      <c r="F30" s="15">
        <v>52.53</v>
      </c>
      <c r="G30" s="15">
        <v>52.53</v>
      </c>
      <c r="H30" s="15">
        <v>52.53</v>
      </c>
      <c r="I30" s="15"/>
      <c r="J30" s="15"/>
      <c r="K30" s="15"/>
      <c r="L30" s="15"/>
      <c r="M30" s="15"/>
      <c r="N30" s="15"/>
      <c r="O30" s="15"/>
      <c r="P30" s="15"/>
      <c r="Q30" s="15"/>
    </row>
    <row r="31" ht="19.5" customHeight="1" spans="1:17">
      <c r="A31" s="219" t="s">
        <v>103</v>
      </c>
      <c r="B31" s="219" t="s">
        <v>104</v>
      </c>
      <c r="C31" s="15">
        <v>52.53</v>
      </c>
      <c r="D31" s="15"/>
      <c r="E31" s="15"/>
      <c r="F31" s="15">
        <v>52.53</v>
      </c>
      <c r="G31" s="15">
        <v>52.53</v>
      </c>
      <c r="H31" s="15">
        <v>52.53</v>
      </c>
      <c r="I31" s="15"/>
      <c r="J31" s="15"/>
      <c r="K31" s="15"/>
      <c r="L31" s="15"/>
      <c r="M31" s="15"/>
      <c r="N31" s="15"/>
      <c r="O31" s="15"/>
      <c r="P31" s="15"/>
      <c r="Q31" s="15"/>
    </row>
    <row r="32" ht="19.5" customHeight="1" spans="1:17">
      <c r="A32" s="173" t="s">
        <v>105</v>
      </c>
      <c r="B32" s="173" t="s">
        <v>106</v>
      </c>
      <c r="C32" s="15">
        <v>4.56</v>
      </c>
      <c r="D32" s="15">
        <v>4.56</v>
      </c>
      <c r="E32" s="15">
        <v>4.56</v>
      </c>
      <c r="F32" s="15"/>
      <c r="G32" s="15"/>
      <c r="H32" s="15">
        <v>4.56</v>
      </c>
      <c r="I32" s="15"/>
      <c r="J32" s="15"/>
      <c r="K32" s="15"/>
      <c r="L32" s="15"/>
      <c r="M32" s="15"/>
      <c r="N32" s="15"/>
      <c r="O32" s="15"/>
      <c r="P32" s="15"/>
      <c r="Q32" s="15"/>
    </row>
    <row r="33" ht="19.5" customHeight="1" spans="1:17">
      <c r="A33" s="219" t="s">
        <v>107</v>
      </c>
      <c r="B33" s="219" t="s">
        <v>106</v>
      </c>
      <c r="C33" s="15">
        <v>4.56</v>
      </c>
      <c r="D33" s="15">
        <v>4.56</v>
      </c>
      <c r="E33" s="15">
        <v>4.56</v>
      </c>
      <c r="F33" s="15"/>
      <c r="G33" s="15"/>
      <c r="H33" s="15">
        <v>4.56</v>
      </c>
      <c r="I33" s="15"/>
      <c r="J33" s="15"/>
      <c r="K33" s="15"/>
      <c r="L33" s="15"/>
      <c r="M33" s="15"/>
      <c r="N33" s="15"/>
      <c r="O33" s="15"/>
      <c r="P33" s="15"/>
      <c r="Q33" s="15"/>
    </row>
    <row r="34" ht="17.25" customHeight="1" spans="1:17">
      <c r="A34" s="242" t="s">
        <v>108</v>
      </c>
      <c r="B34" s="243" t="s">
        <v>108</v>
      </c>
      <c r="C34" s="15">
        <v>6263.9423</v>
      </c>
      <c r="D34" s="15">
        <v>25.94</v>
      </c>
      <c r="E34" s="15">
        <v>25.94</v>
      </c>
      <c r="F34" s="15">
        <v>6238.0023</v>
      </c>
      <c r="G34" s="15">
        <v>6238.0023</v>
      </c>
      <c r="H34" s="15">
        <v>6263.9423</v>
      </c>
      <c r="I34" s="15"/>
      <c r="J34" s="15"/>
      <c r="K34" s="15"/>
      <c r="L34" s="15"/>
      <c r="M34" s="15"/>
      <c r="N34" s="15"/>
      <c r="O34" s="15"/>
      <c r="P34" s="15"/>
      <c r="Q34" s="15"/>
    </row>
  </sheetData>
  <mergeCells count="13">
    <mergeCell ref="A2:Q2"/>
    <mergeCell ref="A3:N3"/>
    <mergeCell ref="D4:E4"/>
    <mergeCell ref="F4:G4"/>
    <mergeCell ref="L4:Q4"/>
    <mergeCell ref="A34:B34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Right="0"/>
    <pageSetUpPr fitToPage="1"/>
  </sheetPr>
  <dimension ref="A1:D35"/>
  <sheetViews>
    <sheetView showZeros="0" topLeftCell="A28" workbookViewId="0">
      <selection activeCell="B19" sqref="B19"/>
    </sheetView>
  </sheetViews>
  <sheetFormatPr defaultColWidth="9.14545454545454" defaultRowHeight="14.25" customHeight="1" outlineLevelCol="3"/>
  <cols>
    <col min="1" max="1" width="49.2818181818182" customWidth="1"/>
    <col min="2" max="2" width="38.8454545454545" customWidth="1"/>
    <col min="3" max="3" width="52.7" customWidth="1"/>
    <col min="4" max="4" width="36.4272727272727" customWidth="1"/>
  </cols>
  <sheetData>
    <row r="1" customHeight="1" spans="1:4">
      <c r="A1" s="210"/>
      <c r="C1" s="222"/>
      <c r="D1" s="161" t="s">
        <v>109</v>
      </c>
    </row>
    <row r="2" ht="31.5" customHeight="1" spans="1:4">
      <c r="A2" s="51" t="s">
        <v>110</v>
      </c>
      <c r="B2" s="223"/>
      <c r="C2" s="222"/>
      <c r="D2" s="223"/>
    </row>
    <row r="3" ht="17.25" customHeight="1" spans="1:4">
      <c r="A3" s="122" t="str">
        <f>"单位名称："&amp;"曲靖经济技术开发区社会事业局"</f>
        <v>单位名称：曲靖经济技术开发区社会事业局</v>
      </c>
      <c r="B3" s="224"/>
      <c r="C3" s="222"/>
      <c r="D3" s="289" t="s">
        <v>2</v>
      </c>
    </row>
    <row r="4" ht="19.5" customHeight="1" spans="1:4">
      <c r="A4" s="10" t="s">
        <v>3</v>
      </c>
      <c r="B4" s="10"/>
      <c r="C4" s="225" t="s">
        <v>4</v>
      </c>
      <c r="D4" s="193"/>
    </row>
    <row r="5" ht="21.75" customHeight="1" spans="1:4">
      <c r="A5" s="10" t="s">
        <v>5</v>
      </c>
      <c r="B5" s="226" t="str">
        <f>"2025"&amp;"年预算数"</f>
        <v>2025年预算数</v>
      </c>
      <c r="C5" s="227" t="s">
        <v>111</v>
      </c>
      <c r="D5" s="226" t="str">
        <f>"2025"&amp;"年预算数"</f>
        <v>2025年预算数</v>
      </c>
    </row>
    <row r="6" ht="17.25" customHeight="1" spans="1:4">
      <c r="A6" s="10"/>
      <c r="B6" s="228"/>
      <c r="C6" s="227"/>
      <c r="D6" s="228"/>
    </row>
    <row r="7" ht="17.25" customHeight="1" spans="1:4">
      <c r="A7" s="13" t="s">
        <v>112</v>
      </c>
      <c r="B7" s="15">
        <v>6263.9423</v>
      </c>
      <c r="C7" s="13" t="s">
        <v>113</v>
      </c>
      <c r="D7" s="15">
        <v>6263.9423</v>
      </c>
    </row>
    <row r="8" ht="17.25" customHeight="1" spans="1:4">
      <c r="A8" s="13" t="s">
        <v>114</v>
      </c>
      <c r="B8" s="15">
        <v>6263.9423</v>
      </c>
      <c r="C8" s="13" t="str">
        <f>"(一)"&amp;"一般公共服务支出"</f>
        <v>(一)一般公共服务支出</v>
      </c>
      <c r="D8" s="15">
        <v>19.65</v>
      </c>
    </row>
    <row r="9" ht="17.25" customHeight="1" spans="1:3">
      <c r="A9" s="13" t="s">
        <v>115</v>
      </c>
      <c r="B9" s="15"/>
      <c r="C9" s="229" t="s">
        <v>116</v>
      </c>
    </row>
    <row r="10" ht="17.25" customHeight="1" spans="1:3">
      <c r="A10" s="13" t="s">
        <v>117</v>
      </c>
      <c r="B10" s="15"/>
      <c r="C10" s="229" t="s">
        <v>118</v>
      </c>
    </row>
    <row r="11" ht="17.25" customHeight="1" spans="1:3">
      <c r="A11" s="13" t="s">
        <v>119</v>
      </c>
      <c r="B11" s="15"/>
      <c r="C11" s="229" t="s">
        <v>120</v>
      </c>
    </row>
    <row r="12" ht="17.25" customHeight="1" spans="1:4">
      <c r="A12" s="13" t="s">
        <v>114</v>
      </c>
      <c r="B12" s="15"/>
      <c r="C12" s="229" t="s">
        <v>121</v>
      </c>
      <c r="D12" s="15">
        <v>6155.4723</v>
      </c>
    </row>
    <row r="13" ht="17.25" customHeight="1" spans="1:4">
      <c r="A13" s="13" t="s">
        <v>115</v>
      </c>
      <c r="B13" s="15"/>
      <c r="C13" s="229" t="s">
        <v>122</v>
      </c>
      <c r="D13" s="15"/>
    </row>
    <row r="14" ht="17.25" customHeight="1" spans="1:4">
      <c r="A14" s="13" t="s">
        <v>117</v>
      </c>
      <c r="B14" s="15"/>
      <c r="C14" s="229" t="s">
        <v>123</v>
      </c>
      <c r="D14" s="15">
        <v>31.73</v>
      </c>
    </row>
    <row r="15" ht="17.25" customHeight="1" spans="1:4">
      <c r="A15" s="13"/>
      <c r="C15" s="229" t="s">
        <v>124</v>
      </c>
      <c r="D15" s="15"/>
    </row>
    <row r="16" ht="17.25" customHeight="1" spans="1:4">
      <c r="A16" s="13"/>
      <c r="C16" s="229" t="s">
        <v>125</v>
      </c>
      <c r="D16" s="15">
        <v>57.09</v>
      </c>
    </row>
    <row r="17" ht="17.25" customHeight="1" spans="1:4">
      <c r="A17" s="13"/>
      <c r="C17" s="229" t="s">
        <v>126</v>
      </c>
      <c r="D17" s="15"/>
    </row>
    <row r="18" ht="17.25" customHeight="1" spans="1:4">
      <c r="A18" s="13"/>
      <c r="B18" s="15"/>
      <c r="C18" s="229" t="s">
        <v>127</v>
      </c>
      <c r="D18" s="15"/>
    </row>
    <row r="19" ht="17.25" customHeight="1" spans="1:4">
      <c r="A19" s="13"/>
      <c r="B19" s="15"/>
      <c r="C19" s="229" t="s">
        <v>128</v>
      </c>
      <c r="D19" s="15"/>
    </row>
    <row r="20" ht="17.25" customHeight="1" spans="1:4">
      <c r="A20" s="13"/>
      <c r="B20" s="15"/>
      <c r="C20" s="229" t="s">
        <v>129</v>
      </c>
      <c r="D20" s="15"/>
    </row>
    <row r="21" ht="17.25" customHeight="1" spans="1:4">
      <c r="A21" s="13"/>
      <c r="B21" s="15"/>
      <c r="C21" s="229" t="s">
        <v>130</v>
      </c>
      <c r="D21" s="15"/>
    </row>
    <row r="22" ht="17.25" customHeight="1" spans="1:4">
      <c r="A22" s="13"/>
      <c r="B22" s="15"/>
      <c r="C22" s="229" t="s">
        <v>131</v>
      </c>
      <c r="D22" s="15"/>
    </row>
    <row r="23" ht="17.25" customHeight="1" spans="1:4">
      <c r="A23" s="13"/>
      <c r="B23" s="15"/>
      <c r="C23" s="229" t="s">
        <v>132</v>
      </c>
      <c r="D23" s="15"/>
    </row>
    <row r="24" ht="17.25" customHeight="1" spans="1:4">
      <c r="A24" s="13"/>
      <c r="B24" s="15"/>
      <c r="C24" s="229" t="s">
        <v>133</v>
      </c>
      <c r="D24" s="15"/>
    </row>
    <row r="25" ht="17.25" customHeight="1" spans="1:4">
      <c r="A25" s="13"/>
      <c r="B25" s="15"/>
      <c r="C25" s="229" t="s">
        <v>134</v>
      </c>
      <c r="D25" s="15"/>
    </row>
    <row r="26" ht="17.25" customHeight="1" spans="1:4">
      <c r="A26" s="13"/>
      <c r="B26" s="15"/>
      <c r="C26" s="229" t="s">
        <v>135</v>
      </c>
      <c r="D26" s="15"/>
    </row>
    <row r="27" ht="17.25" customHeight="1" spans="1:4">
      <c r="A27" s="13"/>
      <c r="B27" s="15"/>
      <c r="C27" s="229" t="s">
        <v>136</v>
      </c>
      <c r="D27" s="15"/>
    </row>
    <row r="28" ht="17.25" customHeight="1" spans="1:4">
      <c r="A28" s="13"/>
      <c r="B28" s="15"/>
      <c r="C28" s="229" t="s">
        <v>137</v>
      </c>
      <c r="D28" s="15"/>
    </row>
    <row r="29" ht="17.25" customHeight="1" spans="1:4">
      <c r="A29" s="13"/>
      <c r="B29" s="15"/>
      <c r="C29" s="229" t="s">
        <v>138</v>
      </c>
      <c r="D29" s="15"/>
    </row>
    <row r="30" ht="17.25" customHeight="1" spans="1:4">
      <c r="A30" s="13"/>
      <c r="B30" s="15"/>
      <c r="C30" s="229" t="s">
        <v>139</v>
      </c>
      <c r="D30" s="15"/>
    </row>
    <row r="31" ht="17.25" customHeight="1" spans="1:4">
      <c r="A31" s="13"/>
      <c r="B31" s="15"/>
      <c r="C31" s="230" t="s">
        <v>140</v>
      </c>
      <c r="D31" s="15"/>
    </row>
    <row r="32" ht="17.25" customHeight="1" spans="1:4">
      <c r="A32" s="13"/>
      <c r="B32" s="15"/>
      <c r="C32" s="230" t="s">
        <v>141</v>
      </c>
      <c r="D32" s="15"/>
    </row>
    <row r="33" ht="17.25" customHeight="1" spans="1:4">
      <c r="A33" s="13"/>
      <c r="B33" s="15"/>
      <c r="C33" s="230" t="s">
        <v>142</v>
      </c>
      <c r="D33" s="15"/>
    </row>
    <row r="34" customHeight="1" spans="1:4">
      <c r="A34" s="13"/>
      <c r="B34" s="15"/>
      <c r="C34" s="13" t="s">
        <v>143</v>
      </c>
      <c r="D34" s="15"/>
    </row>
    <row r="35" ht="17.25" customHeight="1" spans="1:4">
      <c r="A35" s="227" t="s">
        <v>144</v>
      </c>
      <c r="B35" s="15">
        <v>6263.9423</v>
      </c>
      <c r="C35" s="227" t="s">
        <v>22</v>
      </c>
      <c r="D35" s="15">
        <v>6263.9423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Right="0"/>
    <pageSetUpPr fitToPage="1"/>
  </sheetPr>
  <dimension ref="A1:G34"/>
  <sheetViews>
    <sheetView showZeros="0" workbookViewId="0">
      <selection activeCell="A1" sqref="A1"/>
    </sheetView>
  </sheetViews>
  <sheetFormatPr defaultColWidth="9.14545454545454" defaultRowHeight="14.25" customHeight="1" outlineLevelCol="6"/>
  <cols>
    <col min="1" max="1" width="20.1454545454545" customWidth="1"/>
    <col min="2" max="2" width="44" customWidth="1"/>
    <col min="3" max="3" width="24.2818181818182" customWidth="1"/>
    <col min="4" max="4" width="16.5727272727273" customWidth="1"/>
    <col min="5" max="7" width="24.2818181818182" customWidth="1"/>
  </cols>
  <sheetData>
    <row r="1" customHeight="1" spans="4:7">
      <c r="D1" s="214"/>
      <c r="F1" s="58"/>
      <c r="G1" s="40" t="s">
        <v>145</v>
      </c>
    </row>
    <row r="2" ht="39" customHeight="1" spans="1:7">
      <c r="A2" s="121" t="s">
        <v>146</v>
      </c>
      <c r="B2" s="121"/>
      <c r="C2" s="121"/>
      <c r="D2" s="121"/>
      <c r="E2" s="121"/>
      <c r="F2" s="121"/>
      <c r="G2" s="121"/>
    </row>
    <row r="3" ht="18" customHeight="1" spans="1:7">
      <c r="A3" s="4" t="str">
        <f>"单位名称："&amp;"曲靖经济技术开发区社会事业局"</f>
        <v>单位名称：曲靖经济技术开发区社会事业局</v>
      </c>
      <c r="F3" s="117"/>
      <c r="G3" s="289" t="s">
        <v>2</v>
      </c>
    </row>
    <row r="4" ht="20.25" customHeight="1" spans="1:7">
      <c r="A4" s="215" t="s">
        <v>147</v>
      </c>
      <c r="B4" s="216"/>
      <c r="C4" s="134" t="s">
        <v>28</v>
      </c>
      <c r="D4" s="217" t="s">
        <v>47</v>
      </c>
      <c r="E4" s="10"/>
      <c r="F4" s="10"/>
      <c r="G4" s="10" t="s">
        <v>48</v>
      </c>
    </row>
    <row r="5" ht="20.25" customHeight="1" spans="1:7">
      <c r="A5" s="218" t="s">
        <v>45</v>
      </c>
      <c r="B5" s="218" t="s">
        <v>46</v>
      </c>
      <c r="C5" s="10"/>
      <c r="D5" s="128" t="s">
        <v>30</v>
      </c>
      <c r="E5" s="128" t="s">
        <v>148</v>
      </c>
      <c r="F5" s="128" t="s">
        <v>149</v>
      </c>
      <c r="G5" s="10"/>
    </row>
    <row r="6" ht="13.5" customHeight="1" spans="1:7">
      <c r="A6" s="218" t="s">
        <v>150</v>
      </c>
      <c r="B6" s="218" t="s">
        <v>151</v>
      </c>
      <c r="C6" s="218" t="s">
        <v>152</v>
      </c>
      <c r="D6" s="127" t="s">
        <v>153</v>
      </c>
      <c r="E6" s="127" t="s">
        <v>154</v>
      </c>
      <c r="F6" s="127" t="s">
        <v>155</v>
      </c>
      <c r="G6" s="182">
        <v>7</v>
      </c>
    </row>
    <row r="7" ht="18" customHeight="1" spans="1:7">
      <c r="A7" s="13" t="s">
        <v>56</v>
      </c>
      <c r="B7" s="13" t="s">
        <v>57</v>
      </c>
      <c r="C7" s="15">
        <v>19.65</v>
      </c>
      <c r="D7" s="15">
        <v>19.65</v>
      </c>
      <c r="E7" s="15">
        <v>9.9</v>
      </c>
      <c r="F7" s="15">
        <v>9.75</v>
      </c>
      <c r="G7" s="15"/>
    </row>
    <row r="8" ht="18" customHeight="1" spans="1:7">
      <c r="A8" s="173" t="s">
        <v>58</v>
      </c>
      <c r="B8" s="173" t="s">
        <v>59</v>
      </c>
      <c r="C8" s="15">
        <v>19.65</v>
      </c>
      <c r="D8" s="15">
        <v>19.65</v>
      </c>
      <c r="E8" s="15">
        <v>9.9</v>
      </c>
      <c r="F8" s="15">
        <v>9.75</v>
      </c>
      <c r="G8" s="15"/>
    </row>
    <row r="9" ht="18" customHeight="1" spans="1:7">
      <c r="A9" s="219" t="s">
        <v>60</v>
      </c>
      <c r="B9" s="219" t="s">
        <v>61</v>
      </c>
      <c r="C9" s="15">
        <v>19.65</v>
      </c>
      <c r="D9" s="15">
        <v>19.65</v>
      </c>
      <c r="E9" s="15">
        <v>9.9</v>
      </c>
      <c r="F9" s="15">
        <v>9.75</v>
      </c>
      <c r="G9" s="15"/>
    </row>
    <row r="10" ht="18" customHeight="1" spans="1:7">
      <c r="A10" s="13" t="s">
        <v>62</v>
      </c>
      <c r="B10" s="13" t="s">
        <v>63</v>
      </c>
      <c r="C10" s="15">
        <v>6155.4723</v>
      </c>
      <c r="D10" s="15"/>
      <c r="E10" s="15"/>
      <c r="F10" s="15"/>
      <c r="G10" s="15">
        <v>6155.4723</v>
      </c>
    </row>
    <row r="11" ht="18" customHeight="1" spans="1:7">
      <c r="A11" s="173" t="s">
        <v>64</v>
      </c>
      <c r="B11" s="173" t="s">
        <v>65</v>
      </c>
      <c r="C11" s="15">
        <v>1840.24</v>
      </c>
      <c r="D11" s="15"/>
      <c r="E11" s="15"/>
      <c r="F11" s="15"/>
      <c r="G11" s="15">
        <v>1840.24</v>
      </c>
    </row>
    <row r="12" ht="18" customHeight="1" spans="1:7">
      <c r="A12" s="219" t="s">
        <v>66</v>
      </c>
      <c r="B12" s="219" t="s">
        <v>67</v>
      </c>
      <c r="C12" s="15">
        <v>480</v>
      </c>
      <c r="D12" s="15"/>
      <c r="E12" s="15"/>
      <c r="F12" s="15"/>
      <c r="G12" s="15">
        <v>480</v>
      </c>
    </row>
    <row r="13" ht="18" customHeight="1" spans="1:7">
      <c r="A13" s="219" t="s">
        <v>68</v>
      </c>
      <c r="B13" s="219" t="s">
        <v>69</v>
      </c>
      <c r="C13" s="15">
        <v>1360.24</v>
      </c>
      <c r="D13" s="15"/>
      <c r="E13" s="15"/>
      <c r="F13" s="15"/>
      <c r="G13" s="15">
        <v>1360.24</v>
      </c>
    </row>
    <row r="14" ht="18" customHeight="1" spans="1:7">
      <c r="A14" s="173" t="s">
        <v>70</v>
      </c>
      <c r="B14" s="173" t="s">
        <v>71</v>
      </c>
      <c r="C14" s="15">
        <v>103.2323</v>
      </c>
      <c r="D14" s="15"/>
      <c r="E14" s="15"/>
      <c r="F14" s="15"/>
      <c r="G14" s="15">
        <v>103.2323</v>
      </c>
    </row>
    <row r="15" ht="18" customHeight="1" spans="1:7">
      <c r="A15" s="219" t="s">
        <v>72</v>
      </c>
      <c r="B15" s="219" t="s">
        <v>73</v>
      </c>
      <c r="C15" s="15">
        <v>6.09965</v>
      </c>
      <c r="D15" s="15"/>
      <c r="E15" s="15"/>
      <c r="F15" s="15"/>
      <c r="G15" s="15">
        <v>6.09965</v>
      </c>
    </row>
    <row r="16" ht="18" customHeight="1" spans="1:7">
      <c r="A16" s="219" t="s">
        <v>74</v>
      </c>
      <c r="B16" s="219" t="s">
        <v>75</v>
      </c>
      <c r="C16" s="15">
        <v>7.13265</v>
      </c>
      <c r="D16" s="15"/>
      <c r="E16" s="15"/>
      <c r="F16" s="15"/>
      <c r="G16" s="15">
        <v>7.13265</v>
      </c>
    </row>
    <row r="17" ht="18" customHeight="1" spans="1:7">
      <c r="A17" s="219" t="s">
        <v>76</v>
      </c>
      <c r="B17" s="219" t="s">
        <v>77</v>
      </c>
      <c r="C17" s="15">
        <v>90</v>
      </c>
      <c r="D17" s="15"/>
      <c r="E17" s="15"/>
      <c r="F17" s="15"/>
      <c r="G17" s="15">
        <v>90</v>
      </c>
    </row>
    <row r="18" ht="18" customHeight="1" spans="1:7">
      <c r="A18" s="173" t="s">
        <v>78</v>
      </c>
      <c r="B18" s="173" t="s">
        <v>79</v>
      </c>
      <c r="C18" s="15">
        <v>12</v>
      </c>
      <c r="D18" s="15"/>
      <c r="E18" s="15"/>
      <c r="F18" s="15"/>
      <c r="G18" s="15">
        <v>12</v>
      </c>
    </row>
    <row r="19" ht="18" customHeight="1" spans="1:7">
      <c r="A19" s="219" t="s">
        <v>80</v>
      </c>
      <c r="B19" s="219" t="s">
        <v>81</v>
      </c>
      <c r="C19" s="15">
        <v>12</v>
      </c>
      <c r="D19" s="15"/>
      <c r="E19" s="15"/>
      <c r="F19" s="15"/>
      <c r="G19" s="15">
        <v>12</v>
      </c>
    </row>
    <row r="20" ht="18" customHeight="1" spans="1:7">
      <c r="A20" s="173" t="s">
        <v>82</v>
      </c>
      <c r="B20" s="173" t="s">
        <v>83</v>
      </c>
      <c r="C20" s="15">
        <v>4200</v>
      </c>
      <c r="D20" s="15"/>
      <c r="E20" s="15"/>
      <c r="F20" s="15"/>
      <c r="G20" s="15">
        <v>4200</v>
      </c>
    </row>
    <row r="21" ht="18" customHeight="1" spans="1:7">
      <c r="A21" s="219" t="s">
        <v>84</v>
      </c>
      <c r="B21" s="219" t="s">
        <v>85</v>
      </c>
      <c r="C21" s="15">
        <v>4200</v>
      </c>
      <c r="D21" s="15"/>
      <c r="E21" s="15"/>
      <c r="F21" s="15"/>
      <c r="G21" s="15">
        <v>4200</v>
      </c>
    </row>
    <row r="22" ht="18" customHeight="1" spans="1:7">
      <c r="A22" s="13" t="s">
        <v>86</v>
      </c>
      <c r="B22" s="13" t="s">
        <v>87</v>
      </c>
      <c r="C22" s="15">
        <v>31.73</v>
      </c>
      <c r="D22" s="15">
        <v>1.73</v>
      </c>
      <c r="E22" s="15">
        <v>1.73</v>
      </c>
      <c r="F22" s="15"/>
      <c r="G22" s="15">
        <v>30</v>
      </c>
    </row>
    <row r="23" ht="18" customHeight="1" spans="1:7">
      <c r="A23" s="173" t="s">
        <v>88</v>
      </c>
      <c r="B23" s="173" t="s">
        <v>89</v>
      </c>
      <c r="C23" s="15">
        <v>10</v>
      </c>
      <c r="D23" s="15"/>
      <c r="E23" s="15"/>
      <c r="F23" s="15"/>
      <c r="G23" s="15">
        <v>10</v>
      </c>
    </row>
    <row r="24" ht="18" customHeight="1" spans="1:7">
      <c r="A24" s="219" t="s">
        <v>90</v>
      </c>
      <c r="B24" s="219" t="s">
        <v>91</v>
      </c>
      <c r="C24" s="15">
        <v>10</v>
      </c>
      <c r="D24" s="15"/>
      <c r="E24" s="15"/>
      <c r="F24" s="15"/>
      <c r="G24" s="15">
        <v>10</v>
      </c>
    </row>
    <row r="25" ht="18" customHeight="1" spans="1:7">
      <c r="A25" s="173" t="s">
        <v>92</v>
      </c>
      <c r="B25" s="173" t="s">
        <v>93</v>
      </c>
      <c r="C25" s="15">
        <v>20</v>
      </c>
      <c r="D25" s="15"/>
      <c r="E25" s="15"/>
      <c r="F25" s="15"/>
      <c r="G25" s="15">
        <v>20</v>
      </c>
    </row>
    <row r="26" ht="18" customHeight="1" spans="1:7">
      <c r="A26" s="219" t="s">
        <v>94</v>
      </c>
      <c r="B26" s="219" t="s">
        <v>95</v>
      </c>
      <c r="C26" s="15">
        <v>20</v>
      </c>
      <c r="D26" s="15"/>
      <c r="E26" s="15"/>
      <c r="F26" s="15"/>
      <c r="G26" s="15">
        <v>20</v>
      </c>
    </row>
    <row r="27" ht="18" customHeight="1" spans="1:7">
      <c r="A27" s="173" t="s">
        <v>96</v>
      </c>
      <c r="B27" s="173" t="s">
        <v>97</v>
      </c>
      <c r="C27" s="15">
        <v>1.73</v>
      </c>
      <c r="D27" s="15">
        <v>1.73</v>
      </c>
      <c r="E27" s="15">
        <v>1.73</v>
      </c>
      <c r="F27" s="15"/>
      <c r="G27" s="15"/>
    </row>
    <row r="28" ht="18" customHeight="1" spans="1:7">
      <c r="A28" s="219" t="s">
        <v>98</v>
      </c>
      <c r="B28" s="219" t="s">
        <v>97</v>
      </c>
      <c r="C28" s="15">
        <v>1.73</v>
      </c>
      <c r="D28" s="15">
        <v>1.73</v>
      </c>
      <c r="E28" s="15">
        <v>1.73</v>
      </c>
      <c r="F28" s="15"/>
      <c r="G28" s="15"/>
    </row>
    <row r="29" ht="18" customHeight="1" spans="1:7">
      <c r="A29" s="13" t="s">
        <v>99</v>
      </c>
      <c r="B29" s="13" t="s">
        <v>100</v>
      </c>
      <c r="C29" s="15">
        <v>57.09</v>
      </c>
      <c r="D29" s="15">
        <v>4.56</v>
      </c>
      <c r="E29" s="15">
        <v>4.56</v>
      </c>
      <c r="F29" s="15"/>
      <c r="G29" s="15">
        <v>52.53</v>
      </c>
    </row>
    <row r="30" ht="18" customHeight="1" spans="1:7">
      <c r="A30" s="173" t="s">
        <v>101</v>
      </c>
      <c r="B30" s="173" t="s">
        <v>102</v>
      </c>
      <c r="C30" s="15">
        <v>52.53</v>
      </c>
      <c r="D30" s="15"/>
      <c r="E30" s="15"/>
      <c r="F30" s="15"/>
      <c r="G30" s="15">
        <v>52.53</v>
      </c>
    </row>
    <row r="31" ht="18" customHeight="1" spans="1:7">
      <c r="A31" s="219" t="s">
        <v>103</v>
      </c>
      <c r="B31" s="219" t="s">
        <v>104</v>
      </c>
      <c r="C31" s="15">
        <v>52.53</v>
      </c>
      <c r="D31" s="15"/>
      <c r="E31" s="15"/>
      <c r="F31" s="15"/>
      <c r="G31" s="15">
        <v>52.53</v>
      </c>
    </row>
    <row r="32" ht="18" customHeight="1" spans="1:7">
      <c r="A32" s="173" t="s">
        <v>105</v>
      </c>
      <c r="B32" s="173" t="s">
        <v>106</v>
      </c>
      <c r="C32" s="15">
        <v>4.56</v>
      </c>
      <c r="D32" s="15">
        <v>4.56</v>
      </c>
      <c r="E32" s="15">
        <v>4.56</v>
      </c>
      <c r="F32" s="15"/>
      <c r="G32" s="15"/>
    </row>
    <row r="33" ht="18" customHeight="1" spans="1:7">
      <c r="A33" s="219" t="s">
        <v>107</v>
      </c>
      <c r="B33" s="219" t="s">
        <v>106</v>
      </c>
      <c r="C33" s="15">
        <v>4.56</v>
      </c>
      <c r="D33" s="15">
        <v>4.56</v>
      </c>
      <c r="E33" s="15">
        <v>4.56</v>
      </c>
      <c r="F33" s="15"/>
      <c r="G33" s="15"/>
    </row>
    <row r="34" ht="18" customHeight="1" spans="1:7">
      <c r="A34" s="220" t="s">
        <v>108</v>
      </c>
      <c r="B34" s="221" t="s">
        <v>108</v>
      </c>
      <c r="C34" s="15">
        <v>6263.9423</v>
      </c>
      <c r="D34" s="15">
        <v>25.94</v>
      </c>
      <c r="E34" s="15">
        <v>16.19</v>
      </c>
      <c r="F34" s="15">
        <v>9.75</v>
      </c>
      <c r="G34" s="15">
        <v>6238.0023</v>
      </c>
    </row>
  </sheetData>
  <mergeCells count="7">
    <mergeCell ref="A2:G2"/>
    <mergeCell ref="A3:E3"/>
    <mergeCell ref="A4:B4"/>
    <mergeCell ref="D4:F4"/>
    <mergeCell ref="A34:B34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Right="0"/>
    <pageSetUpPr fitToPage="1"/>
  </sheetPr>
  <dimension ref="A1:Z26"/>
  <sheetViews>
    <sheetView showGridLines="0" showZeros="0" zoomScale="50" zoomScaleNormal="50" workbookViewId="0">
      <selection activeCell="E29" sqref="E29"/>
    </sheetView>
  </sheetViews>
  <sheetFormatPr defaultColWidth="9.14545454545454" defaultRowHeight="14.25" customHeight="1"/>
  <cols>
    <col min="1" max="1" width="5.84545454545455" customWidth="1"/>
    <col min="2" max="2" width="7.14545454545455" customWidth="1"/>
    <col min="3" max="3" width="44" customWidth="1"/>
    <col min="4" max="4" width="29.5727272727273" customWidth="1"/>
    <col min="5" max="13" width="19.4272727272727" customWidth="1"/>
    <col min="14" max="14" width="7.57272727272727" customWidth="1"/>
    <col min="15" max="15" width="6.28181818181818" customWidth="1"/>
    <col min="16" max="16" width="44" customWidth="1"/>
    <col min="17" max="17" width="21.7181818181818" customWidth="1"/>
    <col min="18" max="26" width="18.8545454545455" customWidth="1"/>
  </cols>
  <sheetData>
    <row r="1" ht="12" customHeight="1" spans="1:26">
      <c r="A1" s="189"/>
      <c r="D1" s="190"/>
      <c r="K1" s="190"/>
      <c r="L1" s="190"/>
      <c r="M1" s="190"/>
      <c r="Q1" s="190"/>
      <c r="W1" s="58"/>
      <c r="X1" s="58"/>
      <c r="Y1" s="58"/>
      <c r="Z1" s="57" t="s">
        <v>156</v>
      </c>
    </row>
    <row r="2" ht="39" customHeight="1" spans="1:26">
      <c r="A2" s="191" t="s">
        <v>157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210"/>
    </row>
    <row r="3" ht="19.5" customHeight="1" spans="1:26">
      <c r="A3" s="21" t="str">
        <f>"单位名称："&amp;"曲靖经济技术开发区社会事业局"</f>
        <v>单位名称：曲靖经济技术开发区社会事业局</v>
      </c>
      <c r="D3" s="190"/>
      <c r="K3" s="190"/>
      <c r="L3" s="190"/>
      <c r="M3" s="190"/>
      <c r="Q3" s="190"/>
      <c r="W3" s="117"/>
      <c r="X3" s="117"/>
      <c r="Y3" s="117"/>
      <c r="Z3" s="117" t="s">
        <v>2</v>
      </c>
    </row>
    <row r="4" ht="19.5" customHeight="1" spans="1:26">
      <c r="A4" s="193" t="s">
        <v>4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 t="s">
        <v>4</v>
      </c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</row>
    <row r="5" ht="21.75" customHeight="1" spans="1:26">
      <c r="A5" s="194" t="s">
        <v>158</v>
      </c>
      <c r="B5" s="195"/>
      <c r="C5" s="194"/>
      <c r="D5" s="193" t="s">
        <v>28</v>
      </c>
      <c r="E5" s="193" t="s">
        <v>31</v>
      </c>
      <c r="F5" s="193"/>
      <c r="G5" s="193"/>
      <c r="H5" s="193" t="s">
        <v>32</v>
      </c>
      <c r="I5" s="193"/>
      <c r="J5" s="193"/>
      <c r="K5" s="193" t="s">
        <v>33</v>
      </c>
      <c r="L5" s="193"/>
      <c r="M5" s="193"/>
      <c r="N5" s="194" t="s">
        <v>159</v>
      </c>
      <c r="O5" s="195"/>
      <c r="P5" s="194"/>
      <c r="Q5" s="193" t="s">
        <v>28</v>
      </c>
      <c r="R5" s="207" t="s">
        <v>31</v>
      </c>
      <c r="S5" s="208"/>
      <c r="T5" s="209"/>
      <c r="U5" s="207" t="s">
        <v>32</v>
      </c>
      <c r="V5" s="208"/>
      <c r="W5" s="193"/>
      <c r="X5" s="193" t="s">
        <v>33</v>
      </c>
      <c r="Y5" s="193"/>
      <c r="Z5" s="209"/>
    </row>
    <row r="6" ht="17.25" customHeight="1" spans="1:26">
      <c r="A6" s="196" t="s">
        <v>160</v>
      </c>
      <c r="B6" s="196" t="s">
        <v>161</v>
      </c>
      <c r="C6" s="196" t="s">
        <v>46</v>
      </c>
      <c r="D6" s="193"/>
      <c r="E6" s="193" t="s">
        <v>30</v>
      </c>
      <c r="F6" s="193" t="s">
        <v>47</v>
      </c>
      <c r="G6" s="193" t="s">
        <v>48</v>
      </c>
      <c r="H6" s="193" t="s">
        <v>30</v>
      </c>
      <c r="I6" s="193" t="s">
        <v>47</v>
      </c>
      <c r="J6" s="193" t="s">
        <v>48</v>
      </c>
      <c r="K6" s="193" t="s">
        <v>30</v>
      </c>
      <c r="L6" s="193" t="s">
        <v>47</v>
      </c>
      <c r="M6" s="193" t="s">
        <v>48</v>
      </c>
      <c r="N6" s="196" t="s">
        <v>160</v>
      </c>
      <c r="O6" s="196" t="s">
        <v>161</v>
      </c>
      <c r="P6" s="196" t="s">
        <v>46</v>
      </c>
      <c r="Q6" s="193"/>
      <c r="R6" s="193" t="s">
        <v>30</v>
      </c>
      <c r="S6" s="193" t="s">
        <v>47</v>
      </c>
      <c r="T6" s="193" t="s">
        <v>48</v>
      </c>
      <c r="U6" s="193" t="s">
        <v>30</v>
      </c>
      <c r="V6" s="193" t="s">
        <v>47</v>
      </c>
      <c r="W6" s="193" t="s">
        <v>48</v>
      </c>
      <c r="X6" s="193" t="s">
        <v>30</v>
      </c>
      <c r="Y6" s="193" t="s">
        <v>47</v>
      </c>
      <c r="Z6" s="211" t="s">
        <v>48</v>
      </c>
    </row>
    <row r="7" customHeight="1" spans="1:26">
      <c r="A7" s="197" t="s">
        <v>150</v>
      </c>
      <c r="B7" s="197" t="s">
        <v>151</v>
      </c>
      <c r="C7" s="197" t="s">
        <v>152</v>
      </c>
      <c r="D7" s="197" t="s">
        <v>153</v>
      </c>
      <c r="E7" s="198" t="s">
        <v>154</v>
      </c>
      <c r="F7" s="198" t="s">
        <v>155</v>
      </c>
      <c r="G7" s="198" t="s">
        <v>162</v>
      </c>
      <c r="H7" s="198" t="s">
        <v>163</v>
      </c>
      <c r="I7" s="198" t="s">
        <v>164</v>
      </c>
      <c r="J7" s="198" t="s">
        <v>165</v>
      </c>
      <c r="K7" s="198" t="s">
        <v>166</v>
      </c>
      <c r="L7" s="198" t="s">
        <v>167</v>
      </c>
      <c r="M7" s="198" t="s">
        <v>168</v>
      </c>
      <c r="N7" s="198" t="s">
        <v>169</v>
      </c>
      <c r="O7" s="198" t="s">
        <v>170</v>
      </c>
      <c r="P7" s="198" t="s">
        <v>171</v>
      </c>
      <c r="Q7" s="198" t="s">
        <v>172</v>
      </c>
      <c r="R7" s="198" t="s">
        <v>173</v>
      </c>
      <c r="S7" s="198" t="s">
        <v>174</v>
      </c>
      <c r="T7" s="198" t="s">
        <v>175</v>
      </c>
      <c r="U7" s="198" t="s">
        <v>176</v>
      </c>
      <c r="V7" s="198" t="s">
        <v>177</v>
      </c>
      <c r="W7" s="198" t="s">
        <v>178</v>
      </c>
      <c r="X7" s="198" t="s">
        <v>179</v>
      </c>
      <c r="Y7" s="212">
        <v>25</v>
      </c>
      <c r="Z7" s="213">
        <v>26</v>
      </c>
    </row>
    <row r="8" ht="17.25" customHeight="1" spans="1:26">
      <c r="A8" s="199" t="s">
        <v>180</v>
      </c>
      <c r="B8" s="199"/>
      <c r="C8" s="199" t="s">
        <v>181</v>
      </c>
      <c r="D8" s="15">
        <v>16.19</v>
      </c>
      <c r="E8" s="15">
        <v>16.19</v>
      </c>
      <c r="F8" s="15">
        <v>16.19</v>
      </c>
      <c r="G8" s="15"/>
      <c r="H8" s="15"/>
      <c r="I8" s="15"/>
      <c r="J8" s="15"/>
      <c r="K8" s="15"/>
      <c r="L8" s="15"/>
      <c r="M8" s="15"/>
      <c r="N8" s="13" t="s">
        <v>182</v>
      </c>
      <c r="O8" s="13"/>
      <c r="P8" s="204" t="s">
        <v>183</v>
      </c>
      <c r="Q8" s="15">
        <v>16.19</v>
      </c>
      <c r="R8" s="15">
        <v>16.19</v>
      </c>
      <c r="S8" s="15">
        <v>16.19</v>
      </c>
      <c r="T8" s="15"/>
      <c r="U8" s="15"/>
      <c r="V8" s="15"/>
      <c r="W8" s="15"/>
      <c r="X8" s="15"/>
      <c r="Y8" s="15"/>
      <c r="Z8" s="15"/>
    </row>
    <row r="9" ht="17.25" customHeight="1" spans="1:26">
      <c r="A9" s="200"/>
      <c r="B9" s="200" t="s">
        <v>184</v>
      </c>
      <c r="C9" s="200" t="s">
        <v>185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73"/>
      <c r="O9" s="173" t="s">
        <v>186</v>
      </c>
      <c r="P9" s="205" t="s">
        <v>187</v>
      </c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7.25" customHeight="1" spans="1:26">
      <c r="A10" s="200"/>
      <c r="B10" s="200" t="s">
        <v>188</v>
      </c>
      <c r="C10" s="200" t="s">
        <v>189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73"/>
      <c r="O10" s="173" t="s">
        <v>165</v>
      </c>
      <c r="P10" s="205" t="s">
        <v>190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7.25" customHeight="1" spans="1:26">
      <c r="A11" s="200"/>
      <c r="B11" s="200" t="s">
        <v>191</v>
      </c>
      <c r="C11" s="200" t="s">
        <v>192</v>
      </c>
      <c r="D11" s="15">
        <v>16.19</v>
      </c>
      <c r="E11" s="15">
        <v>16.19</v>
      </c>
      <c r="F11" s="15">
        <v>16.19</v>
      </c>
      <c r="G11" s="15"/>
      <c r="H11" s="15"/>
      <c r="I11" s="15"/>
      <c r="J11" s="15"/>
      <c r="K11" s="15"/>
      <c r="L11" s="15"/>
      <c r="M11" s="15"/>
      <c r="N11" s="173"/>
      <c r="O11" s="173" t="s">
        <v>166</v>
      </c>
      <c r="P11" s="205" t="s">
        <v>193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7.25" customHeight="1" spans="1:26">
      <c r="A12" s="199" t="s">
        <v>194</v>
      </c>
      <c r="B12" s="199"/>
      <c r="C12" s="199" t="s">
        <v>195</v>
      </c>
      <c r="D12" s="15">
        <v>1982.88105</v>
      </c>
      <c r="E12" s="15">
        <v>1982.88105</v>
      </c>
      <c r="F12" s="15">
        <v>9.75</v>
      </c>
      <c r="G12" s="15">
        <v>1973.13105</v>
      </c>
      <c r="H12" s="15"/>
      <c r="I12" s="15"/>
      <c r="J12" s="15"/>
      <c r="K12" s="15"/>
      <c r="L12" s="15"/>
      <c r="M12" s="15"/>
      <c r="N12" s="173"/>
      <c r="O12" s="173" t="s">
        <v>167</v>
      </c>
      <c r="P12" s="205" t="s">
        <v>196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7.25" customHeight="1" spans="1:26">
      <c r="A13" s="200"/>
      <c r="B13" s="200" t="s">
        <v>197</v>
      </c>
      <c r="C13" s="200" t="s">
        <v>198</v>
      </c>
      <c r="D13" s="15">
        <v>1481.88105</v>
      </c>
      <c r="E13" s="15">
        <v>1481.88105</v>
      </c>
      <c r="F13" s="15">
        <v>8.75</v>
      </c>
      <c r="G13" s="15">
        <v>1473.13105</v>
      </c>
      <c r="H13" s="15"/>
      <c r="I13" s="15"/>
      <c r="J13" s="15"/>
      <c r="K13" s="15"/>
      <c r="L13" s="15"/>
      <c r="M13" s="15"/>
      <c r="N13" s="173"/>
      <c r="O13" s="173" t="s">
        <v>168</v>
      </c>
      <c r="P13" s="205" t="s">
        <v>189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7.25" customHeight="1" spans="1:26">
      <c r="A14" s="200"/>
      <c r="B14" s="200" t="s">
        <v>199</v>
      </c>
      <c r="C14" s="200" t="s">
        <v>200</v>
      </c>
      <c r="D14" s="15">
        <v>480</v>
      </c>
      <c r="E14" s="15">
        <v>480</v>
      </c>
      <c r="F14" s="15"/>
      <c r="G14" s="15">
        <v>480</v>
      </c>
      <c r="H14" s="15"/>
      <c r="I14" s="15"/>
      <c r="J14" s="15"/>
      <c r="K14" s="15"/>
      <c r="L14" s="15"/>
      <c r="M14" s="15"/>
      <c r="N14" s="173"/>
      <c r="O14" s="173" t="s">
        <v>191</v>
      </c>
      <c r="P14" s="205" t="s">
        <v>192</v>
      </c>
      <c r="Q14" s="15">
        <v>16.19</v>
      </c>
      <c r="R14" s="15">
        <v>16.19</v>
      </c>
      <c r="S14" s="15">
        <v>16.19</v>
      </c>
      <c r="T14" s="15"/>
      <c r="U14" s="15"/>
      <c r="V14" s="15"/>
      <c r="W14" s="15"/>
      <c r="X14" s="15"/>
      <c r="Y14" s="15"/>
      <c r="Z14" s="15"/>
    </row>
    <row r="15" ht="17.25" customHeight="1" spans="1:26">
      <c r="A15" s="200"/>
      <c r="B15" s="200" t="s">
        <v>201</v>
      </c>
      <c r="C15" s="200" t="s">
        <v>202</v>
      </c>
      <c r="D15" s="15">
        <v>1</v>
      </c>
      <c r="E15" s="15">
        <v>1</v>
      </c>
      <c r="F15" s="15">
        <v>1</v>
      </c>
      <c r="G15" s="15"/>
      <c r="H15" s="15"/>
      <c r="I15" s="15"/>
      <c r="J15" s="15"/>
      <c r="K15" s="15"/>
      <c r="L15" s="15"/>
      <c r="M15" s="15"/>
      <c r="N15" s="13" t="s">
        <v>203</v>
      </c>
      <c r="O15" s="13"/>
      <c r="P15" s="204" t="s">
        <v>204</v>
      </c>
      <c r="Q15" s="15">
        <v>1982.88105</v>
      </c>
      <c r="R15" s="15">
        <v>1982.88105</v>
      </c>
      <c r="S15" s="15">
        <v>9.75</v>
      </c>
      <c r="T15" s="15">
        <v>1973.13105</v>
      </c>
      <c r="U15" s="15"/>
      <c r="V15" s="15"/>
      <c r="W15" s="15"/>
      <c r="X15" s="15"/>
      <c r="Y15" s="15"/>
      <c r="Z15" s="15"/>
    </row>
    <row r="16" ht="17.25" customHeight="1" spans="1:26">
      <c r="A16" s="200"/>
      <c r="B16" s="200" t="s">
        <v>205</v>
      </c>
      <c r="C16" s="200" t="s">
        <v>206</v>
      </c>
      <c r="D16" s="15">
        <v>20</v>
      </c>
      <c r="E16" s="15">
        <v>20</v>
      </c>
      <c r="F16" s="15"/>
      <c r="G16" s="15">
        <v>20</v>
      </c>
      <c r="H16" s="15"/>
      <c r="I16" s="15"/>
      <c r="J16" s="15"/>
      <c r="K16" s="15"/>
      <c r="L16" s="15"/>
      <c r="M16" s="15"/>
      <c r="N16" s="173"/>
      <c r="O16" s="173" t="s">
        <v>197</v>
      </c>
      <c r="P16" s="205" t="s">
        <v>207</v>
      </c>
      <c r="Q16" s="15">
        <v>1481.88105</v>
      </c>
      <c r="R16" s="15">
        <v>1481.88105</v>
      </c>
      <c r="S16" s="15">
        <v>8.75</v>
      </c>
      <c r="T16" s="15">
        <v>1473.13105</v>
      </c>
      <c r="U16" s="15"/>
      <c r="V16" s="15"/>
      <c r="W16" s="15"/>
      <c r="X16" s="15"/>
      <c r="Y16" s="15"/>
      <c r="Z16" s="15"/>
    </row>
    <row r="17" ht="17.25" customHeight="1" spans="1:26">
      <c r="A17" s="199" t="s">
        <v>208</v>
      </c>
      <c r="B17" s="199"/>
      <c r="C17" s="199" t="s">
        <v>209</v>
      </c>
      <c r="D17" s="15">
        <v>4200</v>
      </c>
      <c r="E17" s="15">
        <v>4200</v>
      </c>
      <c r="F17" s="15"/>
      <c r="G17" s="15">
        <v>4200</v>
      </c>
      <c r="H17" s="15"/>
      <c r="I17" s="15"/>
      <c r="J17" s="15"/>
      <c r="K17" s="15"/>
      <c r="L17" s="15"/>
      <c r="M17" s="15"/>
      <c r="N17" s="173"/>
      <c r="O17" s="173" t="s">
        <v>168</v>
      </c>
      <c r="P17" s="205" t="s">
        <v>206</v>
      </c>
      <c r="Q17" s="15">
        <v>20</v>
      </c>
      <c r="R17" s="15">
        <v>20</v>
      </c>
      <c r="S17" s="15"/>
      <c r="T17" s="15">
        <v>20</v>
      </c>
      <c r="U17" s="15"/>
      <c r="V17" s="15"/>
      <c r="W17" s="15"/>
      <c r="X17" s="15"/>
      <c r="Y17" s="15"/>
      <c r="Z17" s="15"/>
    </row>
    <row r="18" ht="17.25" customHeight="1" spans="1:26">
      <c r="A18" s="200"/>
      <c r="B18" s="200" t="s">
        <v>197</v>
      </c>
      <c r="C18" s="200" t="s">
        <v>210</v>
      </c>
      <c r="D18" s="15">
        <v>3600</v>
      </c>
      <c r="E18" s="15">
        <v>3600</v>
      </c>
      <c r="F18" s="15"/>
      <c r="G18" s="15">
        <v>3600</v>
      </c>
      <c r="H18" s="15"/>
      <c r="I18" s="15"/>
      <c r="J18" s="15"/>
      <c r="K18" s="15"/>
      <c r="L18" s="15"/>
      <c r="M18" s="15"/>
      <c r="N18" s="173"/>
      <c r="O18" s="173" t="s">
        <v>172</v>
      </c>
      <c r="P18" s="205" t="s">
        <v>202</v>
      </c>
      <c r="Q18" s="15">
        <v>1</v>
      </c>
      <c r="R18" s="15">
        <v>1</v>
      </c>
      <c r="S18" s="15">
        <v>1</v>
      </c>
      <c r="T18" s="15"/>
      <c r="U18" s="15"/>
      <c r="V18" s="15"/>
      <c r="W18" s="15"/>
      <c r="X18" s="15"/>
      <c r="Y18" s="15"/>
      <c r="Z18" s="15"/>
    </row>
    <row r="19" ht="17.25" customHeight="1" spans="1:26">
      <c r="A19" s="200"/>
      <c r="B19" s="200" t="s">
        <v>201</v>
      </c>
      <c r="C19" s="200" t="s">
        <v>211</v>
      </c>
      <c r="D19" s="15">
        <v>600</v>
      </c>
      <c r="E19" s="15">
        <v>600</v>
      </c>
      <c r="F19" s="15"/>
      <c r="G19" s="15">
        <v>600</v>
      </c>
      <c r="H19" s="15"/>
      <c r="I19" s="15"/>
      <c r="J19" s="15"/>
      <c r="K19" s="15"/>
      <c r="L19" s="15"/>
      <c r="M19" s="15"/>
      <c r="N19" s="173"/>
      <c r="O19" s="173" t="s">
        <v>212</v>
      </c>
      <c r="P19" s="205" t="s">
        <v>200</v>
      </c>
      <c r="Q19" s="15">
        <v>480</v>
      </c>
      <c r="R19" s="15">
        <v>480</v>
      </c>
      <c r="S19" s="15"/>
      <c r="T19" s="15">
        <v>480</v>
      </c>
      <c r="U19" s="15"/>
      <c r="V19" s="15"/>
      <c r="W19" s="15"/>
      <c r="X19" s="15"/>
      <c r="Y19" s="15"/>
      <c r="Z19" s="15"/>
    </row>
    <row r="20" ht="17.25" customHeight="1" spans="1:26">
      <c r="A20" s="199" t="s">
        <v>213</v>
      </c>
      <c r="B20" s="199"/>
      <c r="C20" s="199" t="s">
        <v>214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3" t="s">
        <v>215</v>
      </c>
      <c r="O20" s="13"/>
      <c r="P20" s="204" t="s">
        <v>216</v>
      </c>
      <c r="Q20" s="15">
        <v>64.87125</v>
      </c>
      <c r="R20" s="15">
        <v>64.87125</v>
      </c>
      <c r="S20" s="15"/>
      <c r="T20" s="15">
        <v>64.87125</v>
      </c>
      <c r="U20" s="15"/>
      <c r="V20" s="15"/>
      <c r="W20" s="15"/>
      <c r="X20" s="15"/>
      <c r="Y20" s="15"/>
      <c r="Z20" s="15"/>
    </row>
    <row r="21" ht="17.25" customHeight="1" spans="1:26">
      <c r="A21" s="200"/>
      <c r="B21" s="200" t="s">
        <v>197</v>
      </c>
      <c r="C21" s="200" t="s">
        <v>183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73"/>
      <c r="O21" s="173" t="s">
        <v>199</v>
      </c>
      <c r="P21" s="205" t="s">
        <v>217</v>
      </c>
      <c r="Q21" s="15">
        <v>52.87125</v>
      </c>
      <c r="R21" s="15">
        <v>52.87125</v>
      </c>
      <c r="S21" s="15"/>
      <c r="T21" s="15">
        <v>52.87125</v>
      </c>
      <c r="U21" s="15"/>
      <c r="V21" s="15"/>
      <c r="W21" s="15"/>
      <c r="X21" s="15"/>
      <c r="Y21" s="15"/>
      <c r="Z21" s="15"/>
    </row>
    <row r="22" ht="17.25" customHeight="1" spans="1:26">
      <c r="A22" s="199" t="s">
        <v>218</v>
      </c>
      <c r="B22" s="199"/>
      <c r="C22" s="199" t="s">
        <v>216</v>
      </c>
      <c r="D22" s="15">
        <v>64.87125</v>
      </c>
      <c r="E22" s="15">
        <v>64.87125</v>
      </c>
      <c r="F22" s="15"/>
      <c r="G22" s="15">
        <v>64.87125</v>
      </c>
      <c r="H22" s="15"/>
      <c r="I22" s="15"/>
      <c r="J22" s="15"/>
      <c r="K22" s="15"/>
      <c r="L22" s="15"/>
      <c r="M22" s="15"/>
      <c r="N22" s="173"/>
      <c r="O22" s="173" t="s">
        <v>186</v>
      </c>
      <c r="P22" s="205" t="s">
        <v>219</v>
      </c>
      <c r="Q22" s="15">
        <v>12</v>
      </c>
      <c r="R22" s="15">
        <v>12</v>
      </c>
      <c r="S22" s="15"/>
      <c r="T22" s="15">
        <v>12</v>
      </c>
      <c r="U22" s="15"/>
      <c r="V22" s="15"/>
      <c r="W22" s="15"/>
      <c r="X22" s="15"/>
      <c r="Y22" s="15"/>
      <c r="Z22" s="15"/>
    </row>
    <row r="23" ht="17.25" customHeight="1" spans="1:26">
      <c r="A23" s="200"/>
      <c r="B23" s="200" t="s">
        <v>197</v>
      </c>
      <c r="C23" s="200" t="s">
        <v>220</v>
      </c>
      <c r="D23" s="15">
        <v>52.87125</v>
      </c>
      <c r="E23" s="15">
        <v>52.87125</v>
      </c>
      <c r="F23" s="15"/>
      <c r="G23" s="15">
        <v>52.87125</v>
      </c>
      <c r="H23" s="15"/>
      <c r="I23" s="15"/>
      <c r="J23" s="15"/>
      <c r="K23" s="15"/>
      <c r="L23" s="15"/>
      <c r="M23" s="15"/>
      <c r="N23" s="13" t="s">
        <v>221</v>
      </c>
      <c r="O23" s="13"/>
      <c r="P23" s="204" t="s">
        <v>222</v>
      </c>
      <c r="Q23" s="15">
        <v>4200</v>
      </c>
      <c r="R23" s="15">
        <v>4200</v>
      </c>
      <c r="S23" s="15"/>
      <c r="T23" s="15">
        <v>4200</v>
      </c>
      <c r="U23" s="15"/>
      <c r="V23" s="15"/>
      <c r="W23" s="15"/>
      <c r="X23" s="15"/>
      <c r="Y23" s="15"/>
      <c r="Z23" s="15"/>
    </row>
    <row r="24" ht="17.25" customHeight="1" spans="1:26">
      <c r="A24" s="200"/>
      <c r="B24" s="200" t="s">
        <v>184</v>
      </c>
      <c r="C24" s="200" t="s">
        <v>219</v>
      </c>
      <c r="D24" s="15">
        <v>12</v>
      </c>
      <c r="E24" s="15">
        <v>12</v>
      </c>
      <c r="F24" s="15"/>
      <c r="G24" s="15">
        <v>12</v>
      </c>
      <c r="H24" s="15"/>
      <c r="I24" s="15"/>
      <c r="J24" s="15"/>
      <c r="K24" s="15"/>
      <c r="L24" s="15"/>
      <c r="M24" s="15"/>
      <c r="N24" s="173"/>
      <c r="O24" s="173" t="s">
        <v>197</v>
      </c>
      <c r="P24" s="205" t="s">
        <v>210</v>
      </c>
      <c r="Q24" s="15">
        <v>3600</v>
      </c>
      <c r="R24" s="15">
        <v>3600</v>
      </c>
      <c r="S24" s="15"/>
      <c r="T24" s="15">
        <v>3600</v>
      </c>
      <c r="U24" s="15"/>
      <c r="V24" s="15"/>
      <c r="W24" s="15"/>
      <c r="X24" s="15"/>
      <c r="Y24" s="15"/>
      <c r="Z24" s="15"/>
    </row>
    <row r="25" ht="17.25" customHeight="1" spans="1:26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73"/>
      <c r="O25" s="173" t="s">
        <v>184</v>
      </c>
      <c r="P25" s="205" t="s">
        <v>223</v>
      </c>
      <c r="Q25" s="15">
        <v>600</v>
      </c>
      <c r="R25" s="15">
        <v>600</v>
      </c>
      <c r="S25" s="15"/>
      <c r="T25" s="15">
        <v>600</v>
      </c>
      <c r="U25" s="15"/>
      <c r="V25" s="15"/>
      <c r="W25" s="15"/>
      <c r="X25" s="15"/>
      <c r="Y25" s="15"/>
      <c r="Z25" s="15"/>
    </row>
    <row r="26" ht="20.25" customHeight="1" spans="1:26">
      <c r="A26" s="201" t="s">
        <v>22</v>
      </c>
      <c r="B26" s="202"/>
      <c r="C26" s="203"/>
      <c r="D26" s="15">
        <v>6263.9423</v>
      </c>
      <c r="E26" s="15">
        <v>6263.9423</v>
      </c>
      <c r="F26" s="15">
        <v>25.94</v>
      </c>
      <c r="G26" s="15">
        <v>6238.0023</v>
      </c>
      <c r="H26" s="15"/>
      <c r="I26" s="15"/>
      <c r="J26" s="15"/>
      <c r="K26" s="15"/>
      <c r="L26" s="15"/>
      <c r="M26" s="15"/>
      <c r="N26" s="206" t="s">
        <v>22</v>
      </c>
      <c r="O26" s="206"/>
      <c r="P26" s="206"/>
      <c r="Q26" s="15">
        <v>6263.9423</v>
      </c>
      <c r="R26" s="15">
        <v>6263.9423</v>
      </c>
      <c r="S26" s="15">
        <v>25.94</v>
      </c>
      <c r="T26" s="15">
        <v>6238.0023</v>
      </c>
      <c r="U26" s="15"/>
      <c r="V26" s="15"/>
      <c r="W26" s="15"/>
      <c r="X26" s="15"/>
      <c r="Y26" s="15"/>
      <c r="Z26" s="15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26:C26"/>
    <mergeCell ref="N26:P26"/>
    <mergeCell ref="D5:D6"/>
    <mergeCell ref="Q5:Q6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Right="0"/>
    <pageSetUpPr fitToPage="1"/>
  </sheetPr>
  <dimension ref="A1:F7"/>
  <sheetViews>
    <sheetView showZeros="0" workbookViewId="0">
      <selection activeCell="A1" sqref="A1"/>
    </sheetView>
  </sheetViews>
  <sheetFormatPr defaultColWidth="9.14545454545454" defaultRowHeight="14.25" customHeight="1" outlineLevelRow="6" outlineLevelCol="5"/>
  <cols>
    <col min="1" max="2" width="27.4272727272727" customWidth="1"/>
    <col min="3" max="3" width="17.2818181818182" customWidth="1"/>
    <col min="4" max="5" width="26.2818181818182" customWidth="1"/>
    <col min="6" max="6" width="18.7181818181818" customWidth="1"/>
  </cols>
  <sheetData>
    <row r="1" customHeight="1" spans="1:6">
      <c r="A1" s="184"/>
      <c r="B1" s="184"/>
      <c r="C1" s="78"/>
      <c r="F1" s="185" t="s">
        <v>224</v>
      </c>
    </row>
    <row r="2" ht="25.5" customHeight="1" spans="1:6">
      <c r="A2" s="186" t="s">
        <v>225</v>
      </c>
      <c r="B2" s="186"/>
      <c r="C2" s="186"/>
      <c r="D2" s="186"/>
      <c r="E2" s="186"/>
      <c r="F2" s="186"/>
    </row>
    <row r="3" ht="15.75" customHeight="1" spans="1:6">
      <c r="A3" s="4" t="str">
        <f>"单位名称："&amp;"曲靖经济技术开发区社会事业局"</f>
        <v>单位名称：曲靖经济技术开发区社会事业局</v>
      </c>
      <c r="B3" s="184"/>
      <c r="C3" s="78"/>
      <c r="F3" s="290" t="s">
        <v>2</v>
      </c>
    </row>
    <row r="4" ht="19.5" customHeight="1" spans="1:6">
      <c r="A4" s="9" t="s">
        <v>226</v>
      </c>
      <c r="B4" s="10" t="s">
        <v>227</v>
      </c>
      <c r="C4" s="10" t="s">
        <v>228</v>
      </c>
      <c r="D4" s="10"/>
      <c r="E4" s="10"/>
      <c r="F4" s="10" t="s">
        <v>202</v>
      </c>
    </row>
    <row r="5" ht="19.5" customHeight="1" spans="1:6">
      <c r="A5" s="9"/>
      <c r="B5" s="10"/>
      <c r="C5" s="128" t="s">
        <v>30</v>
      </c>
      <c r="D5" s="128" t="s">
        <v>229</v>
      </c>
      <c r="E5" s="128" t="s">
        <v>230</v>
      </c>
      <c r="F5" s="10"/>
    </row>
    <row r="6" ht="18.75" customHeight="1" spans="1:6">
      <c r="A6" s="187">
        <v>1</v>
      </c>
      <c r="B6" s="187">
        <v>2</v>
      </c>
      <c r="C6" s="188">
        <v>3</v>
      </c>
      <c r="D6" s="187">
        <v>4</v>
      </c>
      <c r="E6" s="187">
        <v>5</v>
      </c>
      <c r="F6" s="187">
        <v>6</v>
      </c>
    </row>
    <row r="7" ht="18.75" customHeight="1" spans="1:6">
      <c r="A7" s="15">
        <v>1</v>
      </c>
      <c r="B7" s="15"/>
      <c r="C7" s="15"/>
      <c r="D7" s="15"/>
      <c r="E7" s="15"/>
      <c r="F7" s="15">
        <v>1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Z16"/>
  <sheetViews>
    <sheetView showZeros="0" zoomScale="70" zoomScaleNormal="70" workbookViewId="0">
      <selection activeCell="A3" sqref="A3:G3"/>
    </sheetView>
  </sheetViews>
  <sheetFormatPr defaultColWidth="9.14545454545454" defaultRowHeight="14.25" customHeight="1"/>
  <cols>
    <col min="1" max="1" width="32.8454545454545" customWidth="1"/>
    <col min="2" max="2" width="20.7181818181818" customWidth="1"/>
    <col min="3" max="3" width="31.2818181818182" customWidth="1"/>
    <col min="4" max="4" width="10.1454545454545" customWidth="1"/>
    <col min="5" max="5" width="17.5727272727273" customWidth="1"/>
    <col min="6" max="6" width="10.2818181818182" customWidth="1"/>
    <col min="7" max="7" width="23" customWidth="1"/>
    <col min="8" max="8" width="10.7" customWidth="1"/>
    <col min="9" max="9" width="11" customWidth="1"/>
    <col min="10" max="10" width="15.4272727272727" customWidth="1"/>
    <col min="11" max="11" width="10.7" customWidth="1"/>
    <col min="12" max="13" width="11.1454545454545" customWidth="1"/>
    <col min="15" max="15" width="11.1454545454545" customWidth="1"/>
    <col min="16" max="16" width="11.8545454545455" customWidth="1"/>
    <col min="20" max="20" width="12.1454545454545" customWidth="1"/>
    <col min="21" max="23" width="12.2818181818182" customWidth="1"/>
    <col min="24" max="24" width="12.7" customWidth="1"/>
    <col min="25" max="26" width="11.1454545454545" customWidth="1"/>
  </cols>
  <sheetData>
    <row r="1" ht="16.5" customHeight="1" spans="2:26">
      <c r="B1" s="162"/>
      <c r="D1" s="163"/>
      <c r="E1" s="163"/>
      <c r="F1" s="163"/>
      <c r="G1" s="163"/>
      <c r="H1" s="164"/>
      <c r="I1" s="164"/>
      <c r="K1" s="164"/>
      <c r="L1" s="164"/>
      <c r="M1" s="164"/>
      <c r="P1" s="164"/>
      <c r="T1" s="164"/>
      <c r="X1" s="162"/>
      <c r="Z1" s="57" t="s">
        <v>231</v>
      </c>
    </row>
    <row r="2" ht="26.25" customHeight="1" spans="1:26">
      <c r="A2" s="52" t="s">
        <v>232</v>
      </c>
      <c r="B2" s="52"/>
      <c r="C2" s="52"/>
      <c r="D2" s="52"/>
      <c r="E2" s="52"/>
      <c r="F2" s="52"/>
      <c r="G2" s="52"/>
      <c r="H2" s="52"/>
      <c r="I2" s="52"/>
      <c r="J2" s="3"/>
      <c r="K2" s="52"/>
      <c r="L2" s="52"/>
      <c r="M2" s="52"/>
      <c r="N2" s="3"/>
      <c r="O2" s="3"/>
      <c r="P2" s="52"/>
      <c r="Q2" s="3"/>
      <c r="R2" s="3"/>
      <c r="S2" s="3"/>
      <c r="T2" s="52"/>
      <c r="U2" s="52"/>
      <c r="V2" s="52"/>
      <c r="W2" s="52"/>
      <c r="X2" s="52"/>
      <c r="Y2" s="52"/>
      <c r="Z2" s="52"/>
    </row>
    <row r="3" ht="15" customHeight="1" spans="1:26">
      <c r="A3" s="4" t="str">
        <f>"单位名称："&amp;"曲靖经济技术开发区社会事业局"</f>
        <v>单位名称：曲靖经济技术开发区社会事业局</v>
      </c>
      <c r="B3" s="165"/>
      <c r="C3" s="165"/>
      <c r="D3" s="165"/>
      <c r="E3" s="165"/>
      <c r="F3" s="165"/>
      <c r="G3" s="165"/>
      <c r="H3" s="166"/>
      <c r="I3" s="166"/>
      <c r="J3" s="6"/>
      <c r="K3" s="166"/>
      <c r="L3" s="166"/>
      <c r="M3" s="166"/>
      <c r="N3" s="6"/>
      <c r="O3" s="6"/>
      <c r="P3" s="166"/>
      <c r="Q3" s="6"/>
      <c r="R3" s="6"/>
      <c r="S3" s="6"/>
      <c r="T3" s="166"/>
      <c r="X3" s="162"/>
      <c r="Z3" s="291" t="s">
        <v>2</v>
      </c>
    </row>
    <row r="4" ht="18" customHeight="1" spans="1:26">
      <c r="A4" s="167" t="s">
        <v>233</v>
      </c>
      <c r="B4" s="167" t="s">
        <v>234</v>
      </c>
      <c r="C4" s="167" t="s">
        <v>235</v>
      </c>
      <c r="D4" s="167" t="s">
        <v>236</v>
      </c>
      <c r="E4" s="167" t="s">
        <v>237</v>
      </c>
      <c r="F4" s="167" t="s">
        <v>238</v>
      </c>
      <c r="G4" s="167" t="s">
        <v>239</v>
      </c>
      <c r="H4" s="134" t="s">
        <v>240</v>
      </c>
      <c r="I4" s="134" t="s">
        <v>240</v>
      </c>
      <c r="J4" s="10"/>
      <c r="K4" s="134"/>
      <c r="L4" s="134"/>
      <c r="M4" s="134"/>
      <c r="N4" s="10"/>
      <c r="O4" s="10"/>
      <c r="P4" s="134"/>
      <c r="Q4" s="10"/>
      <c r="R4" s="10"/>
      <c r="S4" s="10"/>
      <c r="T4" s="180" t="s">
        <v>34</v>
      </c>
      <c r="U4" s="134" t="s">
        <v>35</v>
      </c>
      <c r="V4" s="134"/>
      <c r="W4" s="134"/>
      <c r="X4" s="134"/>
      <c r="Y4" s="134"/>
      <c r="Z4" s="134"/>
    </row>
    <row r="5" ht="18" customHeight="1" spans="1:26">
      <c r="A5" s="168"/>
      <c r="B5" s="169"/>
      <c r="C5" s="168"/>
      <c r="D5" s="168"/>
      <c r="E5" s="168"/>
      <c r="F5" s="168"/>
      <c r="G5" s="168"/>
      <c r="H5" s="134" t="s">
        <v>241</v>
      </c>
      <c r="I5" s="134" t="s">
        <v>242</v>
      </c>
      <c r="J5" s="10"/>
      <c r="K5" s="134"/>
      <c r="L5" s="134"/>
      <c r="M5" s="134"/>
      <c r="N5" s="10"/>
      <c r="O5" s="9" t="s">
        <v>32</v>
      </c>
      <c r="P5" s="8" t="s">
        <v>33</v>
      </c>
      <c r="Q5" s="10" t="s">
        <v>243</v>
      </c>
      <c r="R5" s="10"/>
      <c r="S5" s="10"/>
      <c r="T5" s="167" t="s">
        <v>34</v>
      </c>
      <c r="U5" s="134" t="s">
        <v>35</v>
      </c>
      <c r="V5" s="180" t="s">
        <v>36</v>
      </c>
      <c r="W5" s="134" t="s">
        <v>35</v>
      </c>
      <c r="X5" s="180" t="s">
        <v>38</v>
      </c>
      <c r="Y5" s="180" t="s">
        <v>39</v>
      </c>
      <c r="Z5" s="178" t="s">
        <v>40</v>
      </c>
    </row>
    <row r="6" ht="18" customHeight="1" spans="1:26">
      <c r="A6" s="168"/>
      <c r="B6" s="169"/>
      <c r="C6" s="168"/>
      <c r="D6" s="168"/>
      <c r="E6" s="168"/>
      <c r="F6" s="168"/>
      <c r="G6" s="168"/>
      <c r="H6" s="134"/>
      <c r="I6" s="134" t="s">
        <v>31</v>
      </c>
      <c r="J6" s="10"/>
      <c r="K6" s="134"/>
      <c r="L6" s="134"/>
      <c r="M6" s="134"/>
      <c r="N6" s="10"/>
      <c r="O6" s="9" t="s">
        <v>32</v>
      </c>
      <c r="P6" s="8" t="s">
        <v>33</v>
      </c>
      <c r="Q6" s="181" t="s">
        <v>31</v>
      </c>
      <c r="R6" s="181" t="s">
        <v>244</v>
      </c>
      <c r="S6" s="10" t="s">
        <v>33</v>
      </c>
      <c r="T6" s="167"/>
      <c r="U6" s="167" t="s">
        <v>30</v>
      </c>
      <c r="V6" s="167" t="s">
        <v>36</v>
      </c>
      <c r="W6" s="167" t="s">
        <v>245</v>
      </c>
      <c r="X6" s="167" t="s">
        <v>38</v>
      </c>
      <c r="Y6" s="167" t="s">
        <v>39</v>
      </c>
      <c r="Z6" s="167" t="s">
        <v>40</v>
      </c>
    </row>
    <row r="7" customHeight="1" spans="1:26">
      <c r="A7" s="170"/>
      <c r="B7" s="170"/>
      <c r="C7" s="170"/>
      <c r="D7" s="170"/>
      <c r="E7" s="170"/>
      <c r="F7" s="170"/>
      <c r="G7" s="170"/>
      <c r="H7" s="170"/>
      <c r="I7" s="177" t="s">
        <v>246</v>
      </c>
      <c r="J7" s="178" t="s">
        <v>247</v>
      </c>
      <c r="K7" s="167" t="s">
        <v>248</v>
      </c>
      <c r="L7" s="167" t="s">
        <v>249</v>
      </c>
      <c r="M7" s="167" t="s">
        <v>250</v>
      </c>
      <c r="N7" s="167" t="s">
        <v>251</v>
      </c>
      <c r="O7" s="167" t="s">
        <v>32</v>
      </c>
      <c r="P7" s="167" t="s">
        <v>33</v>
      </c>
      <c r="Q7" s="167" t="s">
        <v>31</v>
      </c>
      <c r="R7" s="167" t="s">
        <v>32</v>
      </c>
      <c r="S7" s="167" t="s">
        <v>33</v>
      </c>
      <c r="T7" s="170"/>
      <c r="U7" s="167" t="s">
        <v>30</v>
      </c>
      <c r="V7" s="167" t="s">
        <v>36</v>
      </c>
      <c r="W7" s="167" t="s">
        <v>245</v>
      </c>
      <c r="X7" s="167" t="s">
        <v>38</v>
      </c>
      <c r="Y7" s="167" t="s">
        <v>39</v>
      </c>
      <c r="Z7" s="167" t="s">
        <v>40</v>
      </c>
    </row>
    <row r="8" ht="37.5" customHeight="1" spans="1:26">
      <c r="A8" s="171"/>
      <c r="B8" s="171"/>
      <c r="C8" s="171"/>
      <c r="D8" s="171"/>
      <c r="E8" s="171"/>
      <c r="F8" s="171"/>
      <c r="G8" s="171"/>
      <c r="H8" s="171"/>
      <c r="I8" s="54" t="s">
        <v>30</v>
      </c>
      <c r="J8" s="54" t="s">
        <v>252</v>
      </c>
      <c r="K8" s="179" t="s">
        <v>247</v>
      </c>
      <c r="L8" s="179" t="s">
        <v>249</v>
      </c>
      <c r="M8" s="179" t="s">
        <v>250</v>
      </c>
      <c r="N8" s="179" t="s">
        <v>251</v>
      </c>
      <c r="O8" s="179" t="s">
        <v>251</v>
      </c>
      <c r="P8" s="179" t="s">
        <v>251</v>
      </c>
      <c r="Q8" s="179" t="s">
        <v>249</v>
      </c>
      <c r="R8" s="179" t="s">
        <v>250</v>
      </c>
      <c r="S8" s="179" t="s">
        <v>251</v>
      </c>
      <c r="T8" s="179" t="s">
        <v>34</v>
      </c>
      <c r="U8" s="179" t="s">
        <v>30</v>
      </c>
      <c r="V8" s="179" t="s">
        <v>36</v>
      </c>
      <c r="W8" s="179" t="s">
        <v>245</v>
      </c>
      <c r="X8" s="179" t="s">
        <v>38</v>
      </c>
      <c r="Y8" s="179" t="s">
        <v>39</v>
      </c>
      <c r="Z8" s="179" t="s">
        <v>40</v>
      </c>
    </row>
    <row r="9" customHeight="1" spans="1:26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>
        <v>15</v>
      </c>
      <c r="P9" s="12">
        <v>16</v>
      </c>
      <c r="Q9" s="12">
        <v>17</v>
      </c>
      <c r="R9" s="12">
        <v>18</v>
      </c>
      <c r="S9" s="12">
        <v>19</v>
      </c>
      <c r="T9" s="12">
        <v>20</v>
      </c>
      <c r="U9" s="12">
        <v>21</v>
      </c>
      <c r="V9" s="12">
        <v>22</v>
      </c>
      <c r="W9" s="12">
        <v>23</v>
      </c>
      <c r="X9" s="12">
        <v>24</v>
      </c>
      <c r="Y9" s="182">
        <v>25</v>
      </c>
      <c r="Z9" s="183">
        <v>26</v>
      </c>
    </row>
    <row r="10" ht="21" customHeight="1" outlineLevel="1" spans="1:26">
      <c r="A10" s="13" t="s">
        <v>42</v>
      </c>
      <c r="B10" s="172"/>
      <c r="C10" s="172"/>
      <c r="D10" s="172"/>
      <c r="E10" s="172"/>
      <c r="F10" s="172"/>
      <c r="G10" s="172"/>
      <c r="H10" s="15">
        <v>25.94</v>
      </c>
      <c r="I10" s="15">
        <v>25.94</v>
      </c>
      <c r="J10" s="15"/>
      <c r="K10" s="15"/>
      <c r="L10" s="15"/>
      <c r="M10" s="15"/>
      <c r="N10" s="15">
        <v>25.94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1" spans="1:26">
      <c r="A11" s="173" t="s">
        <v>42</v>
      </c>
      <c r="B11" s="13" t="s">
        <v>253</v>
      </c>
      <c r="C11" s="13" t="s">
        <v>192</v>
      </c>
      <c r="D11" s="13" t="s">
        <v>60</v>
      </c>
      <c r="E11" s="13" t="s">
        <v>61</v>
      </c>
      <c r="F11" s="13" t="s">
        <v>254</v>
      </c>
      <c r="G11" s="13" t="s">
        <v>192</v>
      </c>
      <c r="H11" s="15">
        <v>9.9</v>
      </c>
      <c r="I11" s="15">
        <v>9.9</v>
      </c>
      <c r="J11" s="15"/>
      <c r="K11" s="15"/>
      <c r="L11" s="15"/>
      <c r="M11" s="15"/>
      <c r="N11" s="15">
        <v>9.9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1" spans="1:26">
      <c r="A12" s="173" t="s">
        <v>42</v>
      </c>
      <c r="B12" s="13" t="s">
        <v>253</v>
      </c>
      <c r="C12" s="13" t="s">
        <v>192</v>
      </c>
      <c r="D12" s="13" t="s">
        <v>98</v>
      </c>
      <c r="E12" s="13" t="s">
        <v>97</v>
      </c>
      <c r="F12" s="13" t="s">
        <v>254</v>
      </c>
      <c r="G12" s="13" t="s">
        <v>192</v>
      </c>
      <c r="H12" s="15">
        <v>1.73</v>
      </c>
      <c r="I12" s="15">
        <v>1.73</v>
      </c>
      <c r="J12" s="15"/>
      <c r="K12" s="15"/>
      <c r="L12" s="15"/>
      <c r="M12" s="15"/>
      <c r="N12" s="15">
        <v>1.73</v>
      </c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1" spans="1:26">
      <c r="A13" s="173" t="s">
        <v>42</v>
      </c>
      <c r="B13" s="13" t="s">
        <v>253</v>
      </c>
      <c r="C13" s="13" t="s">
        <v>192</v>
      </c>
      <c r="D13" s="13" t="s">
        <v>107</v>
      </c>
      <c r="E13" s="13" t="s">
        <v>106</v>
      </c>
      <c r="F13" s="13" t="s">
        <v>254</v>
      </c>
      <c r="G13" s="13" t="s">
        <v>192</v>
      </c>
      <c r="H13" s="15">
        <v>4.56</v>
      </c>
      <c r="I13" s="15">
        <v>4.56</v>
      </c>
      <c r="J13" s="15"/>
      <c r="K13" s="15"/>
      <c r="L13" s="15"/>
      <c r="M13" s="15"/>
      <c r="N13" s="15">
        <v>4.56</v>
      </c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1" spans="1:26">
      <c r="A14" s="173" t="s">
        <v>42</v>
      </c>
      <c r="B14" s="13" t="s">
        <v>255</v>
      </c>
      <c r="C14" s="13" t="s">
        <v>256</v>
      </c>
      <c r="D14" s="13" t="s">
        <v>60</v>
      </c>
      <c r="E14" s="13" t="s">
        <v>61</v>
      </c>
      <c r="F14" s="13" t="s">
        <v>257</v>
      </c>
      <c r="G14" s="13" t="s">
        <v>207</v>
      </c>
      <c r="H14" s="15">
        <v>8.75</v>
      </c>
      <c r="I14" s="15">
        <v>8.75</v>
      </c>
      <c r="J14" s="15"/>
      <c r="K14" s="15"/>
      <c r="L14" s="15"/>
      <c r="M14" s="15"/>
      <c r="N14" s="15">
        <v>8.75</v>
      </c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spans="1:26">
      <c r="A15" s="173" t="s">
        <v>42</v>
      </c>
      <c r="B15" s="13" t="s">
        <v>258</v>
      </c>
      <c r="C15" s="13" t="s">
        <v>202</v>
      </c>
      <c r="D15" s="13" t="s">
        <v>60</v>
      </c>
      <c r="E15" s="13" t="s">
        <v>61</v>
      </c>
      <c r="F15" s="13" t="s">
        <v>259</v>
      </c>
      <c r="G15" s="13" t="s">
        <v>202</v>
      </c>
      <c r="H15" s="15">
        <v>1</v>
      </c>
      <c r="I15" s="15">
        <v>1</v>
      </c>
      <c r="J15" s="15"/>
      <c r="K15" s="15"/>
      <c r="L15" s="15"/>
      <c r="M15" s="15"/>
      <c r="N15" s="15">
        <v>1</v>
      </c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7.25" customHeight="1" spans="1:26">
      <c r="A16" s="174" t="s">
        <v>108</v>
      </c>
      <c r="B16" s="175"/>
      <c r="C16" s="175"/>
      <c r="D16" s="175"/>
      <c r="E16" s="175"/>
      <c r="F16" s="175"/>
      <c r="G16" s="176"/>
      <c r="H16" s="15">
        <v>25.94</v>
      </c>
      <c r="I16" s="15">
        <v>25.94</v>
      </c>
      <c r="J16" s="15"/>
      <c r="K16" s="15"/>
      <c r="L16" s="15"/>
      <c r="M16" s="15"/>
      <c r="N16" s="15">
        <v>25.94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</sheetData>
  <mergeCells count="33">
    <mergeCell ref="A2:Z2"/>
    <mergeCell ref="A3:G3"/>
    <mergeCell ref="H4:Z4"/>
    <mergeCell ref="I5:P5"/>
    <mergeCell ref="Q5:S5"/>
    <mergeCell ref="U5:Z5"/>
    <mergeCell ref="I6:N6"/>
    <mergeCell ref="I7:J7"/>
    <mergeCell ref="A16:G16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6:Q8"/>
    <mergeCell ref="R6:R8"/>
    <mergeCell ref="S6:S8"/>
    <mergeCell ref="T5:T8"/>
    <mergeCell ref="U6:U8"/>
    <mergeCell ref="V6:V8"/>
    <mergeCell ref="W6:W8"/>
    <mergeCell ref="X6:X8"/>
    <mergeCell ref="Y6:Y8"/>
    <mergeCell ref="Z6:Z8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Right="0"/>
    <pageSetUpPr fitToPage="1"/>
  </sheetPr>
  <dimension ref="A1:W41"/>
  <sheetViews>
    <sheetView showZeros="0" zoomScale="80" zoomScaleNormal="80" workbookViewId="0">
      <selection activeCell="O22" sqref="O22"/>
    </sheetView>
  </sheetViews>
  <sheetFormatPr defaultColWidth="9.14545454545454" defaultRowHeight="14.25" customHeight="1"/>
  <cols>
    <col min="1" max="1" width="10.2818181818182" customWidth="1"/>
    <col min="2" max="2" width="13.4272727272727" customWidth="1"/>
    <col min="3" max="3" width="32.8454545454545" customWidth="1"/>
    <col min="4" max="4" width="23.8545454545455" customWidth="1"/>
    <col min="5" max="5" width="11.1454545454545" customWidth="1"/>
    <col min="6" max="6" width="17.7181818181818" customWidth="1"/>
    <col min="7" max="7" width="9.85454545454546" customWidth="1"/>
    <col min="8" max="8" width="17.7181818181818" customWidth="1"/>
    <col min="9" max="10" width="10.7" customWidth="1"/>
    <col min="11" max="11" width="11" customWidth="1"/>
    <col min="12" max="14" width="12.2818181818182" customWidth="1"/>
    <col min="15" max="15" width="12.7" customWidth="1"/>
    <col min="16" max="17" width="11.1454545454545" customWidth="1"/>
    <col min="19" max="19" width="10.2818181818182" customWidth="1"/>
    <col min="20" max="21" width="11.8545454545455" customWidth="1"/>
    <col min="22" max="22" width="11.7" customWidth="1"/>
    <col min="23" max="23" width="10.2818181818182" customWidth="1"/>
  </cols>
  <sheetData>
    <row r="1" ht="13.5" customHeight="1" spans="2:23">
      <c r="B1" s="154"/>
      <c r="E1" s="1"/>
      <c r="F1" s="1"/>
      <c r="G1" s="1"/>
      <c r="H1" s="1"/>
      <c r="U1" s="154"/>
      <c r="W1" s="161" t="s">
        <v>260</v>
      </c>
    </row>
    <row r="2" ht="27.75" customHeight="1" spans="1:23">
      <c r="A2" s="3" t="s">
        <v>261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"单位名称："&amp;"曲靖经济技术开发区社会事业局"</f>
        <v>单位名称：曲靖经济技术开发区社会事业局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54"/>
      <c r="W3" s="289" t="s">
        <v>2</v>
      </c>
    </row>
    <row r="4" ht="21.75" customHeight="1" spans="1:23">
      <c r="A4" s="8" t="s">
        <v>262</v>
      </c>
      <c r="B4" s="9" t="s">
        <v>234</v>
      </c>
      <c r="C4" s="8" t="s">
        <v>235</v>
      </c>
      <c r="D4" s="8" t="s">
        <v>233</v>
      </c>
      <c r="E4" s="9" t="s">
        <v>236</v>
      </c>
      <c r="F4" s="9" t="s">
        <v>237</v>
      </c>
      <c r="G4" s="9" t="s">
        <v>263</v>
      </c>
      <c r="H4" s="9" t="s">
        <v>264</v>
      </c>
      <c r="I4" s="10" t="s">
        <v>28</v>
      </c>
      <c r="J4" s="10" t="s">
        <v>265</v>
      </c>
      <c r="K4" s="10"/>
      <c r="L4" s="10"/>
      <c r="M4" s="10"/>
      <c r="N4" s="10" t="s">
        <v>243</v>
      </c>
      <c r="O4" s="10"/>
      <c r="P4" s="10"/>
      <c r="Q4" s="9" t="s">
        <v>34</v>
      </c>
      <c r="R4" s="10" t="s">
        <v>35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55"/>
      <c r="F5" s="155"/>
      <c r="G5" s="155"/>
      <c r="H5" s="155"/>
      <c r="I5" s="10"/>
      <c r="J5" s="159" t="s">
        <v>31</v>
      </c>
      <c r="K5" s="10"/>
      <c r="L5" s="9" t="s">
        <v>32</v>
      </c>
      <c r="M5" s="9" t="s">
        <v>33</v>
      </c>
      <c r="N5" s="9" t="s">
        <v>31</v>
      </c>
      <c r="O5" s="9" t="s">
        <v>32</v>
      </c>
      <c r="P5" s="9" t="s">
        <v>33</v>
      </c>
      <c r="Q5" s="155"/>
      <c r="R5" s="9" t="s">
        <v>30</v>
      </c>
      <c r="S5" s="9" t="s">
        <v>36</v>
      </c>
      <c r="T5" s="9" t="s">
        <v>245</v>
      </c>
      <c r="U5" s="9" t="s">
        <v>38</v>
      </c>
      <c r="V5" s="9" t="s">
        <v>39</v>
      </c>
      <c r="W5" s="9" t="s">
        <v>40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60" t="s">
        <v>30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6" t="s">
        <v>30</v>
      </c>
      <c r="K7" s="46" t="s">
        <v>266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 t="s">
        <v>267</v>
      </c>
      <c r="D9" s="14"/>
      <c r="E9" s="14"/>
      <c r="F9" s="14"/>
      <c r="G9" s="14"/>
      <c r="H9" s="14"/>
      <c r="I9" s="15">
        <v>13.2323</v>
      </c>
      <c r="J9" s="15">
        <v>13.2323</v>
      </c>
      <c r="K9" s="15">
        <v>13.2323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3.25" customHeight="1" spans="1:23">
      <c r="A10" s="13" t="s">
        <v>268</v>
      </c>
      <c r="B10" s="13" t="s">
        <v>269</v>
      </c>
      <c r="C10" s="13" t="s">
        <v>267</v>
      </c>
      <c r="D10" s="13" t="s">
        <v>42</v>
      </c>
      <c r="E10" s="13" t="s">
        <v>72</v>
      </c>
      <c r="F10" s="13" t="s">
        <v>73</v>
      </c>
      <c r="G10" s="13" t="s">
        <v>257</v>
      </c>
      <c r="H10" s="13" t="s">
        <v>207</v>
      </c>
      <c r="I10" s="15">
        <v>5.7584</v>
      </c>
      <c r="J10" s="15">
        <v>5.7584</v>
      </c>
      <c r="K10" s="15">
        <v>5.7584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ht="23.25" customHeight="1" spans="1:23">
      <c r="A11" s="13" t="s">
        <v>268</v>
      </c>
      <c r="B11" s="13" t="s">
        <v>269</v>
      </c>
      <c r="C11" s="13" t="s">
        <v>267</v>
      </c>
      <c r="D11" s="13" t="s">
        <v>42</v>
      </c>
      <c r="E11" s="13" t="s">
        <v>72</v>
      </c>
      <c r="F11" s="13" t="s">
        <v>73</v>
      </c>
      <c r="G11" s="13" t="s">
        <v>270</v>
      </c>
      <c r="H11" s="13" t="s">
        <v>217</v>
      </c>
      <c r="I11" s="15">
        <v>0.34125</v>
      </c>
      <c r="J11" s="15">
        <v>0.34125</v>
      </c>
      <c r="K11" s="15">
        <v>0.34125</v>
      </c>
      <c r="L11" s="15"/>
      <c r="M11" s="15"/>
      <c r="N11" s="15"/>
      <c r="O11" s="15"/>
      <c r="P11" s="13"/>
      <c r="Q11" s="15"/>
      <c r="R11" s="15"/>
      <c r="S11" s="15"/>
      <c r="T11" s="15"/>
      <c r="U11" s="15"/>
      <c r="V11" s="15"/>
      <c r="W11" s="15"/>
    </row>
    <row r="12" ht="23.25" customHeight="1" spans="1:23">
      <c r="A12" s="13" t="s">
        <v>268</v>
      </c>
      <c r="B12" s="13" t="s">
        <v>269</v>
      </c>
      <c r="C12" s="13" t="s">
        <v>267</v>
      </c>
      <c r="D12" s="13" t="s">
        <v>42</v>
      </c>
      <c r="E12" s="13" t="s">
        <v>74</v>
      </c>
      <c r="F12" s="13" t="s">
        <v>75</v>
      </c>
      <c r="G12" s="13" t="s">
        <v>257</v>
      </c>
      <c r="H12" s="13" t="s">
        <v>207</v>
      </c>
      <c r="I12" s="15">
        <v>0.18375</v>
      </c>
      <c r="J12" s="15">
        <v>0.18375</v>
      </c>
      <c r="K12" s="15">
        <v>0.18375</v>
      </c>
      <c r="L12" s="15"/>
      <c r="M12" s="15"/>
      <c r="N12" s="15"/>
      <c r="O12" s="15"/>
      <c r="P12" s="13"/>
      <c r="Q12" s="15"/>
      <c r="R12" s="15"/>
      <c r="S12" s="15"/>
      <c r="T12" s="15"/>
      <c r="U12" s="15"/>
      <c r="V12" s="15"/>
      <c r="W12" s="15"/>
    </row>
    <row r="13" ht="23.25" customHeight="1" spans="1:23">
      <c r="A13" s="13" t="s">
        <v>268</v>
      </c>
      <c r="B13" s="13" t="s">
        <v>269</v>
      </c>
      <c r="C13" s="13" t="s">
        <v>267</v>
      </c>
      <c r="D13" s="13" t="s">
        <v>42</v>
      </c>
      <c r="E13" s="13" t="s">
        <v>74</v>
      </c>
      <c r="F13" s="13" t="s">
        <v>75</v>
      </c>
      <c r="G13" s="13" t="s">
        <v>257</v>
      </c>
      <c r="H13" s="13" t="s">
        <v>207</v>
      </c>
      <c r="I13" s="15">
        <v>6.9489</v>
      </c>
      <c r="J13" s="15">
        <v>6.9489</v>
      </c>
      <c r="K13" s="15">
        <v>6.9489</v>
      </c>
      <c r="L13" s="15"/>
      <c r="M13" s="15"/>
      <c r="N13" s="15"/>
      <c r="O13" s="15"/>
      <c r="P13" s="13"/>
      <c r="Q13" s="15"/>
      <c r="R13" s="15"/>
      <c r="S13" s="15"/>
      <c r="T13" s="15"/>
      <c r="U13" s="15"/>
      <c r="V13" s="15"/>
      <c r="W13" s="15"/>
    </row>
    <row r="14" ht="23.25" customHeight="1" spans="1:23">
      <c r="A14" s="13"/>
      <c r="B14" s="13"/>
      <c r="C14" s="13" t="s">
        <v>271</v>
      </c>
      <c r="D14" s="13"/>
      <c r="E14" s="13"/>
      <c r="F14" s="13"/>
      <c r="G14" s="13"/>
      <c r="H14" s="13"/>
      <c r="I14" s="15">
        <v>1360.24</v>
      </c>
      <c r="J14" s="15">
        <v>1360.24</v>
      </c>
      <c r="K14" s="15">
        <v>1360.24</v>
      </c>
      <c r="L14" s="15"/>
      <c r="M14" s="15"/>
      <c r="N14" s="15"/>
      <c r="O14" s="15"/>
      <c r="P14" s="13"/>
      <c r="Q14" s="15"/>
      <c r="R14" s="15"/>
      <c r="S14" s="15"/>
      <c r="T14" s="15"/>
      <c r="U14" s="15"/>
      <c r="V14" s="15"/>
      <c r="W14" s="15"/>
    </row>
    <row r="15" ht="23.25" customHeight="1" spans="1:23">
      <c r="A15" s="13" t="s">
        <v>268</v>
      </c>
      <c r="B15" s="13" t="s">
        <v>272</v>
      </c>
      <c r="C15" s="13" t="s">
        <v>271</v>
      </c>
      <c r="D15" s="13" t="s">
        <v>42</v>
      </c>
      <c r="E15" s="13" t="s">
        <v>68</v>
      </c>
      <c r="F15" s="13" t="s">
        <v>69</v>
      </c>
      <c r="G15" s="13" t="s">
        <v>257</v>
      </c>
      <c r="H15" s="13" t="s">
        <v>207</v>
      </c>
      <c r="I15" s="15">
        <v>1360.24</v>
      </c>
      <c r="J15" s="15">
        <v>1360.24</v>
      </c>
      <c r="K15" s="15">
        <v>1360.24</v>
      </c>
      <c r="L15" s="15"/>
      <c r="M15" s="15"/>
      <c r="N15" s="15"/>
      <c r="O15" s="15"/>
      <c r="P15" s="13"/>
      <c r="Q15" s="15"/>
      <c r="R15" s="15"/>
      <c r="S15" s="15"/>
      <c r="T15" s="15"/>
      <c r="U15" s="15"/>
      <c r="V15" s="15"/>
      <c r="W15" s="15"/>
    </row>
    <row r="16" ht="23.25" customHeight="1" spans="1:23">
      <c r="A16" s="13"/>
      <c r="B16" s="13"/>
      <c r="C16" s="13" t="s">
        <v>273</v>
      </c>
      <c r="D16" s="13"/>
      <c r="E16" s="13"/>
      <c r="F16" s="13"/>
      <c r="G16" s="13"/>
      <c r="H16" s="13"/>
      <c r="I16" s="15">
        <v>450</v>
      </c>
      <c r="J16" s="15">
        <v>450</v>
      </c>
      <c r="K16" s="15">
        <v>450</v>
      </c>
      <c r="L16" s="15"/>
      <c r="M16" s="15"/>
      <c r="N16" s="15"/>
      <c r="O16" s="15"/>
      <c r="P16" s="13"/>
      <c r="Q16" s="15"/>
      <c r="R16" s="15"/>
      <c r="S16" s="15"/>
      <c r="T16" s="15"/>
      <c r="U16" s="15"/>
      <c r="V16" s="15"/>
      <c r="W16" s="15"/>
    </row>
    <row r="17" ht="23.25" customHeight="1" spans="1:23">
      <c r="A17" s="13" t="s">
        <v>274</v>
      </c>
      <c r="B17" s="13" t="s">
        <v>275</v>
      </c>
      <c r="C17" s="13" t="s">
        <v>273</v>
      </c>
      <c r="D17" s="13" t="s">
        <v>42</v>
      </c>
      <c r="E17" s="13" t="s">
        <v>66</v>
      </c>
      <c r="F17" s="13" t="s">
        <v>67</v>
      </c>
      <c r="G17" s="13" t="s">
        <v>276</v>
      </c>
      <c r="H17" s="13" t="s">
        <v>200</v>
      </c>
      <c r="I17" s="15">
        <v>450</v>
      </c>
      <c r="J17" s="15">
        <v>450</v>
      </c>
      <c r="K17" s="15">
        <v>450</v>
      </c>
      <c r="L17" s="15"/>
      <c r="M17" s="15"/>
      <c r="N17" s="15"/>
      <c r="O17" s="15"/>
      <c r="P17" s="13"/>
      <c r="Q17" s="15"/>
      <c r="R17" s="15"/>
      <c r="S17" s="15"/>
      <c r="T17" s="15"/>
      <c r="U17" s="15"/>
      <c r="V17" s="15"/>
      <c r="W17" s="15"/>
    </row>
    <row r="18" ht="23.25" customHeight="1" spans="1:23">
      <c r="A18" s="13"/>
      <c r="B18" s="13"/>
      <c r="C18" s="13" t="s">
        <v>277</v>
      </c>
      <c r="D18" s="13"/>
      <c r="E18" s="13"/>
      <c r="F18" s="13"/>
      <c r="G18" s="13"/>
      <c r="H18" s="13"/>
      <c r="I18" s="15">
        <v>10</v>
      </c>
      <c r="J18" s="15">
        <v>10</v>
      </c>
      <c r="K18" s="15">
        <v>10</v>
      </c>
      <c r="L18" s="15"/>
      <c r="M18" s="15"/>
      <c r="N18" s="15"/>
      <c r="O18" s="15"/>
      <c r="P18" s="13"/>
      <c r="Q18" s="15"/>
      <c r="R18" s="15"/>
      <c r="S18" s="15"/>
      <c r="T18" s="15"/>
      <c r="U18" s="15"/>
      <c r="V18" s="15"/>
      <c r="W18" s="15"/>
    </row>
    <row r="19" ht="23.25" customHeight="1" spans="1:23">
      <c r="A19" s="13" t="s">
        <v>268</v>
      </c>
      <c r="B19" s="13" t="s">
        <v>278</v>
      </c>
      <c r="C19" s="13" t="s">
        <v>277</v>
      </c>
      <c r="D19" s="13" t="s">
        <v>42</v>
      </c>
      <c r="E19" s="13" t="s">
        <v>90</v>
      </c>
      <c r="F19" s="13" t="s">
        <v>91</v>
      </c>
      <c r="G19" s="13" t="s">
        <v>257</v>
      </c>
      <c r="H19" s="13" t="s">
        <v>207</v>
      </c>
      <c r="I19" s="15">
        <v>10</v>
      </c>
      <c r="J19" s="15">
        <v>10</v>
      </c>
      <c r="K19" s="15">
        <v>10</v>
      </c>
      <c r="L19" s="15"/>
      <c r="M19" s="15"/>
      <c r="N19" s="15"/>
      <c r="O19" s="15"/>
      <c r="P19" s="13"/>
      <c r="Q19" s="15"/>
      <c r="R19" s="15"/>
      <c r="S19" s="15"/>
      <c r="T19" s="15"/>
      <c r="U19" s="15"/>
      <c r="V19" s="15"/>
      <c r="W19" s="15"/>
    </row>
    <row r="20" ht="23.25" customHeight="1" spans="1:23">
      <c r="A20" s="13"/>
      <c r="B20" s="13"/>
      <c r="C20" s="13" t="s">
        <v>279</v>
      </c>
      <c r="D20" s="13"/>
      <c r="E20" s="13"/>
      <c r="F20" s="13"/>
      <c r="G20" s="13"/>
      <c r="H20" s="13"/>
      <c r="I20" s="15">
        <v>20</v>
      </c>
      <c r="J20" s="15">
        <v>20</v>
      </c>
      <c r="K20" s="15">
        <v>20</v>
      </c>
      <c r="L20" s="15"/>
      <c r="M20" s="15"/>
      <c r="N20" s="15"/>
      <c r="O20" s="15"/>
      <c r="P20" s="13"/>
      <c r="Q20" s="15"/>
      <c r="R20" s="15"/>
      <c r="S20" s="15"/>
      <c r="T20" s="15"/>
      <c r="U20" s="15"/>
      <c r="V20" s="15"/>
      <c r="W20" s="15"/>
    </row>
    <row r="21" ht="23.25" customHeight="1" spans="1:23">
      <c r="A21" s="13" t="s">
        <v>274</v>
      </c>
      <c r="B21" s="13" t="s">
        <v>280</v>
      </c>
      <c r="C21" s="13" t="s">
        <v>279</v>
      </c>
      <c r="D21" s="13" t="s">
        <v>42</v>
      </c>
      <c r="E21" s="13" t="s">
        <v>94</v>
      </c>
      <c r="F21" s="13" t="s">
        <v>95</v>
      </c>
      <c r="G21" s="13" t="s">
        <v>281</v>
      </c>
      <c r="H21" s="13" t="s">
        <v>206</v>
      </c>
      <c r="I21" s="15">
        <v>20</v>
      </c>
      <c r="J21" s="15">
        <v>20</v>
      </c>
      <c r="K21" s="15">
        <v>20</v>
      </c>
      <c r="L21" s="15"/>
      <c r="M21" s="15"/>
      <c r="N21" s="15"/>
      <c r="O21" s="15"/>
      <c r="P21" s="13"/>
      <c r="Q21" s="15"/>
      <c r="R21" s="15"/>
      <c r="S21" s="15"/>
      <c r="T21" s="15"/>
      <c r="U21" s="15"/>
      <c r="V21" s="15"/>
      <c r="W21" s="15"/>
    </row>
    <row r="22" ht="23.25" customHeight="1" spans="1:23">
      <c r="A22" s="13"/>
      <c r="B22" s="13"/>
      <c r="C22" s="13" t="s">
        <v>282</v>
      </c>
      <c r="D22" s="13"/>
      <c r="E22" s="13"/>
      <c r="F22" s="13"/>
      <c r="G22" s="13"/>
      <c r="H22" s="13"/>
      <c r="I22" s="15">
        <v>52.53</v>
      </c>
      <c r="J22" s="15">
        <v>52.53</v>
      </c>
      <c r="K22" s="15">
        <v>52.53</v>
      </c>
      <c r="L22" s="15"/>
      <c r="M22" s="15"/>
      <c r="N22" s="15"/>
      <c r="O22" s="15"/>
      <c r="P22" s="13"/>
      <c r="Q22" s="15"/>
      <c r="R22" s="15"/>
      <c r="S22" s="15"/>
      <c r="T22" s="15"/>
      <c r="U22" s="15"/>
      <c r="V22" s="15"/>
      <c r="W22" s="15"/>
    </row>
    <row r="23" ht="23.25" customHeight="1" spans="1:23">
      <c r="A23" s="13" t="s">
        <v>268</v>
      </c>
      <c r="B23" s="13" t="s">
        <v>283</v>
      </c>
      <c r="C23" s="13" t="s">
        <v>282</v>
      </c>
      <c r="D23" s="13" t="s">
        <v>42</v>
      </c>
      <c r="E23" s="13" t="s">
        <v>103</v>
      </c>
      <c r="F23" s="13" t="s">
        <v>104</v>
      </c>
      <c r="G23" s="13" t="s">
        <v>270</v>
      </c>
      <c r="H23" s="13" t="s">
        <v>217</v>
      </c>
      <c r="I23" s="15">
        <v>52.53</v>
      </c>
      <c r="J23" s="15">
        <v>52.53</v>
      </c>
      <c r="K23" s="15">
        <v>52.53</v>
      </c>
      <c r="L23" s="15"/>
      <c r="M23" s="15"/>
      <c r="N23" s="15"/>
      <c r="O23" s="15"/>
      <c r="P23" s="13"/>
      <c r="Q23" s="15"/>
      <c r="R23" s="15"/>
      <c r="S23" s="15"/>
      <c r="T23" s="15"/>
      <c r="U23" s="15"/>
      <c r="V23" s="15"/>
      <c r="W23" s="15"/>
    </row>
    <row r="24" ht="23.25" customHeight="1" spans="1:23">
      <c r="A24" s="13"/>
      <c r="B24" s="13"/>
      <c r="C24" s="13" t="s">
        <v>284</v>
      </c>
      <c r="D24" s="13"/>
      <c r="E24" s="13"/>
      <c r="F24" s="13"/>
      <c r="G24" s="13"/>
      <c r="H24" s="13"/>
      <c r="I24" s="15">
        <v>60</v>
      </c>
      <c r="J24" s="15">
        <v>60</v>
      </c>
      <c r="K24" s="15">
        <v>60</v>
      </c>
      <c r="L24" s="15"/>
      <c r="M24" s="15"/>
      <c r="N24" s="15"/>
      <c r="O24" s="15"/>
      <c r="P24" s="13"/>
      <c r="Q24" s="15"/>
      <c r="R24" s="15"/>
      <c r="S24" s="15"/>
      <c r="T24" s="15"/>
      <c r="U24" s="15"/>
      <c r="V24" s="15"/>
      <c r="W24" s="15"/>
    </row>
    <row r="25" ht="23.25" customHeight="1" spans="1:23">
      <c r="A25" s="13" t="s">
        <v>274</v>
      </c>
      <c r="B25" s="13" t="s">
        <v>285</v>
      </c>
      <c r="C25" s="13" t="s">
        <v>284</v>
      </c>
      <c r="D25" s="13" t="s">
        <v>42</v>
      </c>
      <c r="E25" s="13" t="s">
        <v>76</v>
      </c>
      <c r="F25" s="13" t="s">
        <v>77</v>
      </c>
      <c r="G25" s="13" t="s">
        <v>257</v>
      </c>
      <c r="H25" s="13" t="s">
        <v>207</v>
      </c>
      <c r="I25" s="15">
        <v>60</v>
      </c>
      <c r="J25" s="15">
        <v>60</v>
      </c>
      <c r="K25" s="15">
        <v>60</v>
      </c>
      <c r="L25" s="15"/>
      <c r="M25" s="15"/>
      <c r="N25" s="15"/>
      <c r="O25" s="15"/>
      <c r="P25" s="13"/>
      <c r="Q25" s="15"/>
      <c r="R25" s="15"/>
      <c r="S25" s="15"/>
      <c r="T25" s="15"/>
      <c r="U25" s="15"/>
      <c r="V25" s="15"/>
      <c r="W25" s="15"/>
    </row>
    <row r="26" ht="23.25" customHeight="1" spans="1:23">
      <c r="A26" s="13"/>
      <c r="B26" s="13"/>
      <c r="C26" s="13" t="s">
        <v>286</v>
      </c>
      <c r="D26" s="13"/>
      <c r="E26" s="13"/>
      <c r="F26" s="13"/>
      <c r="G26" s="13"/>
      <c r="H26" s="13"/>
      <c r="I26" s="15">
        <v>1000</v>
      </c>
      <c r="J26" s="15">
        <v>1000</v>
      </c>
      <c r="K26" s="15">
        <v>1000</v>
      </c>
      <c r="L26" s="15"/>
      <c r="M26" s="15"/>
      <c r="N26" s="15"/>
      <c r="O26" s="15"/>
      <c r="P26" s="13"/>
      <c r="Q26" s="15"/>
      <c r="R26" s="15"/>
      <c r="S26" s="15"/>
      <c r="T26" s="15"/>
      <c r="U26" s="15"/>
      <c r="V26" s="15"/>
      <c r="W26" s="15"/>
    </row>
    <row r="27" ht="23.25" customHeight="1" spans="1:23">
      <c r="A27" s="13" t="s">
        <v>274</v>
      </c>
      <c r="B27" s="13" t="s">
        <v>287</v>
      </c>
      <c r="C27" s="13" t="s">
        <v>286</v>
      </c>
      <c r="D27" s="13" t="s">
        <v>42</v>
      </c>
      <c r="E27" s="13" t="s">
        <v>84</v>
      </c>
      <c r="F27" s="13" t="s">
        <v>85</v>
      </c>
      <c r="G27" s="13" t="s">
        <v>288</v>
      </c>
      <c r="H27" s="13" t="s">
        <v>210</v>
      </c>
      <c r="I27" s="15">
        <v>1000</v>
      </c>
      <c r="J27" s="15">
        <v>1000</v>
      </c>
      <c r="K27" s="15">
        <v>1000</v>
      </c>
      <c r="L27" s="15"/>
      <c r="M27" s="15"/>
      <c r="N27" s="15"/>
      <c r="O27" s="15"/>
      <c r="P27" s="13"/>
      <c r="Q27" s="15"/>
      <c r="R27" s="15"/>
      <c r="S27" s="15"/>
      <c r="T27" s="15"/>
      <c r="U27" s="15"/>
      <c r="V27" s="15"/>
      <c r="W27" s="15"/>
    </row>
    <row r="28" ht="23.25" customHeight="1" spans="1:23">
      <c r="A28" s="13"/>
      <c r="B28" s="13"/>
      <c r="C28" s="13" t="s">
        <v>289</v>
      </c>
      <c r="D28" s="13"/>
      <c r="E28" s="13"/>
      <c r="F28" s="13"/>
      <c r="G28" s="13"/>
      <c r="H28" s="13"/>
      <c r="I28" s="15">
        <v>30</v>
      </c>
      <c r="J28" s="15">
        <v>30</v>
      </c>
      <c r="K28" s="15">
        <v>30</v>
      </c>
      <c r="L28" s="15"/>
      <c r="M28" s="15"/>
      <c r="N28" s="15"/>
      <c r="O28" s="15"/>
      <c r="P28" s="13"/>
      <c r="Q28" s="15"/>
      <c r="R28" s="15"/>
      <c r="S28" s="15"/>
      <c r="T28" s="15"/>
      <c r="U28" s="15"/>
      <c r="V28" s="15"/>
      <c r="W28" s="15"/>
    </row>
    <row r="29" ht="23.25" customHeight="1" spans="1:23">
      <c r="A29" s="13" t="s">
        <v>274</v>
      </c>
      <c r="B29" s="13" t="s">
        <v>290</v>
      </c>
      <c r="C29" s="13" t="s">
        <v>289</v>
      </c>
      <c r="D29" s="13" t="s">
        <v>42</v>
      </c>
      <c r="E29" s="13" t="s">
        <v>66</v>
      </c>
      <c r="F29" s="13" t="s">
        <v>67</v>
      </c>
      <c r="G29" s="13" t="s">
        <v>257</v>
      </c>
      <c r="H29" s="13" t="s">
        <v>207</v>
      </c>
      <c r="I29" s="15">
        <v>30</v>
      </c>
      <c r="J29" s="15">
        <v>30</v>
      </c>
      <c r="K29" s="15">
        <v>30</v>
      </c>
      <c r="L29" s="15"/>
      <c r="M29" s="15"/>
      <c r="N29" s="15"/>
      <c r="O29" s="15"/>
      <c r="P29" s="13"/>
      <c r="Q29" s="15"/>
      <c r="R29" s="15"/>
      <c r="S29" s="15"/>
      <c r="T29" s="15"/>
      <c r="U29" s="15"/>
      <c r="V29" s="15"/>
      <c r="W29" s="15"/>
    </row>
    <row r="30" ht="23.25" customHeight="1" spans="1:23">
      <c r="A30" s="13"/>
      <c r="B30" s="13"/>
      <c r="C30" s="13" t="s">
        <v>291</v>
      </c>
      <c r="D30" s="13"/>
      <c r="E30" s="13"/>
      <c r="F30" s="13"/>
      <c r="G30" s="13"/>
      <c r="H30" s="13"/>
      <c r="I30" s="15">
        <v>2000</v>
      </c>
      <c r="J30" s="15">
        <v>2000</v>
      </c>
      <c r="K30" s="15">
        <v>2000</v>
      </c>
      <c r="L30" s="15"/>
      <c r="M30" s="15"/>
      <c r="N30" s="15"/>
      <c r="O30" s="15"/>
      <c r="P30" s="13"/>
      <c r="Q30" s="15"/>
      <c r="R30" s="15"/>
      <c r="S30" s="15"/>
      <c r="T30" s="15"/>
      <c r="U30" s="15"/>
      <c r="V30" s="15"/>
      <c r="W30" s="15"/>
    </row>
    <row r="31" ht="23.25" customHeight="1" spans="1:23">
      <c r="A31" s="13" t="s">
        <v>274</v>
      </c>
      <c r="B31" s="13" t="s">
        <v>292</v>
      </c>
      <c r="C31" s="13" t="s">
        <v>291</v>
      </c>
      <c r="D31" s="13" t="s">
        <v>42</v>
      </c>
      <c r="E31" s="13" t="s">
        <v>84</v>
      </c>
      <c r="F31" s="13" t="s">
        <v>85</v>
      </c>
      <c r="G31" s="13" t="s">
        <v>288</v>
      </c>
      <c r="H31" s="13" t="s">
        <v>210</v>
      </c>
      <c r="I31" s="15">
        <v>2000</v>
      </c>
      <c r="J31" s="15">
        <v>2000</v>
      </c>
      <c r="K31" s="15">
        <v>2000</v>
      </c>
      <c r="L31" s="15"/>
      <c r="M31" s="15"/>
      <c r="N31" s="15"/>
      <c r="O31" s="15"/>
      <c r="P31" s="13"/>
      <c r="Q31" s="15"/>
      <c r="R31" s="15"/>
      <c r="S31" s="15"/>
      <c r="T31" s="15"/>
      <c r="U31" s="15"/>
      <c r="V31" s="15"/>
      <c r="W31" s="15"/>
    </row>
    <row r="32" ht="23.25" customHeight="1" spans="1:23">
      <c r="A32" s="13"/>
      <c r="B32" s="13"/>
      <c r="C32" s="13" t="s">
        <v>293</v>
      </c>
      <c r="D32" s="13"/>
      <c r="E32" s="13"/>
      <c r="F32" s="13"/>
      <c r="G32" s="13"/>
      <c r="H32" s="13"/>
      <c r="I32" s="15">
        <v>600</v>
      </c>
      <c r="J32" s="15">
        <v>600</v>
      </c>
      <c r="K32" s="15">
        <v>600</v>
      </c>
      <c r="L32" s="15"/>
      <c r="M32" s="15"/>
      <c r="N32" s="15"/>
      <c r="O32" s="15"/>
      <c r="P32" s="13"/>
      <c r="Q32" s="15"/>
      <c r="R32" s="15"/>
      <c r="S32" s="15"/>
      <c r="T32" s="15"/>
      <c r="U32" s="15"/>
      <c r="V32" s="15"/>
      <c r="W32" s="15"/>
    </row>
    <row r="33" ht="23.25" customHeight="1" spans="1:23">
      <c r="A33" s="13" t="s">
        <v>274</v>
      </c>
      <c r="B33" s="13" t="s">
        <v>294</v>
      </c>
      <c r="C33" s="13" t="s">
        <v>293</v>
      </c>
      <c r="D33" s="13" t="s">
        <v>42</v>
      </c>
      <c r="E33" s="13" t="s">
        <v>84</v>
      </c>
      <c r="F33" s="13" t="s">
        <v>85</v>
      </c>
      <c r="G33" s="13" t="s">
        <v>288</v>
      </c>
      <c r="H33" s="13" t="s">
        <v>210</v>
      </c>
      <c r="I33" s="15">
        <v>600</v>
      </c>
      <c r="J33" s="15">
        <v>600</v>
      </c>
      <c r="K33" s="15">
        <v>600</v>
      </c>
      <c r="L33" s="15"/>
      <c r="M33" s="15"/>
      <c r="N33" s="15"/>
      <c r="O33" s="15"/>
      <c r="P33" s="13"/>
      <c r="Q33" s="15"/>
      <c r="R33" s="15"/>
      <c r="S33" s="15"/>
      <c r="T33" s="15"/>
      <c r="U33" s="15"/>
      <c r="V33" s="15"/>
      <c r="W33" s="15"/>
    </row>
    <row r="34" ht="23.25" customHeight="1" spans="1:23">
      <c r="A34" s="13"/>
      <c r="B34" s="13"/>
      <c r="C34" s="13" t="s">
        <v>295</v>
      </c>
      <c r="D34" s="13"/>
      <c r="E34" s="13"/>
      <c r="F34" s="13"/>
      <c r="G34" s="13"/>
      <c r="H34" s="13"/>
      <c r="I34" s="15">
        <v>30</v>
      </c>
      <c r="J34" s="15">
        <v>30</v>
      </c>
      <c r="K34" s="15">
        <v>30</v>
      </c>
      <c r="L34" s="15"/>
      <c r="M34" s="15"/>
      <c r="N34" s="15"/>
      <c r="O34" s="15"/>
      <c r="P34" s="13"/>
      <c r="Q34" s="15"/>
      <c r="R34" s="15"/>
      <c r="S34" s="15"/>
      <c r="T34" s="15"/>
      <c r="U34" s="15"/>
      <c r="V34" s="15"/>
      <c r="W34" s="15"/>
    </row>
    <row r="35" ht="23.25" customHeight="1" spans="1:23">
      <c r="A35" s="13" t="s">
        <v>274</v>
      </c>
      <c r="B35" s="13" t="s">
        <v>296</v>
      </c>
      <c r="C35" s="13" t="s">
        <v>295</v>
      </c>
      <c r="D35" s="13" t="s">
        <v>42</v>
      </c>
      <c r="E35" s="13" t="s">
        <v>76</v>
      </c>
      <c r="F35" s="13" t="s">
        <v>77</v>
      </c>
      <c r="G35" s="13" t="s">
        <v>276</v>
      </c>
      <c r="H35" s="13" t="s">
        <v>200</v>
      </c>
      <c r="I35" s="15">
        <v>30</v>
      </c>
      <c r="J35" s="15">
        <v>30</v>
      </c>
      <c r="K35" s="15">
        <v>30</v>
      </c>
      <c r="L35" s="15"/>
      <c r="M35" s="15"/>
      <c r="N35" s="15"/>
      <c r="O35" s="15"/>
      <c r="P35" s="13"/>
      <c r="Q35" s="15"/>
      <c r="R35" s="15"/>
      <c r="S35" s="15"/>
      <c r="T35" s="15"/>
      <c r="U35" s="15"/>
      <c r="V35" s="15"/>
      <c r="W35" s="15"/>
    </row>
    <row r="36" ht="23.25" customHeight="1" spans="1:23">
      <c r="A36" s="13"/>
      <c r="B36" s="13"/>
      <c r="C36" s="13" t="s">
        <v>297</v>
      </c>
      <c r="D36" s="13"/>
      <c r="E36" s="13"/>
      <c r="F36" s="13"/>
      <c r="G36" s="13"/>
      <c r="H36" s="13"/>
      <c r="I36" s="15">
        <v>12</v>
      </c>
      <c r="J36" s="15">
        <v>12</v>
      </c>
      <c r="K36" s="15">
        <v>12</v>
      </c>
      <c r="L36" s="15"/>
      <c r="M36" s="15"/>
      <c r="N36" s="15"/>
      <c r="O36" s="15"/>
      <c r="P36" s="13"/>
      <c r="Q36" s="15"/>
      <c r="R36" s="15"/>
      <c r="S36" s="15"/>
      <c r="T36" s="15"/>
      <c r="U36" s="15"/>
      <c r="V36" s="15"/>
      <c r="W36" s="15"/>
    </row>
    <row r="37" ht="23.25" customHeight="1" spans="1:23">
      <c r="A37" s="13" t="s">
        <v>268</v>
      </c>
      <c r="B37" s="13" t="s">
        <v>298</v>
      </c>
      <c r="C37" s="13" t="s">
        <v>297</v>
      </c>
      <c r="D37" s="13" t="s">
        <v>42</v>
      </c>
      <c r="E37" s="13" t="s">
        <v>80</v>
      </c>
      <c r="F37" s="13" t="s">
        <v>81</v>
      </c>
      <c r="G37" s="13" t="s">
        <v>299</v>
      </c>
      <c r="H37" s="13" t="s">
        <v>219</v>
      </c>
      <c r="I37" s="15">
        <v>4</v>
      </c>
      <c r="J37" s="15">
        <v>4</v>
      </c>
      <c r="K37" s="15">
        <v>4</v>
      </c>
      <c r="L37" s="15"/>
      <c r="M37" s="15"/>
      <c r="N37" s="15"/>
      <c r="O37" s="15"/>
      <c r="P37" s="13"/>
      <c r="Q37" s="15"/>
      <c r="R37" s="15"/>
      <c r="S37" s="15"/>
      <c r="T37" s="15"/>
      <c r="U37" s="15"/>
      <c r="V37" s="15"/>
      <c r="W37" s="15"/>
    </row>
    <row r="38" ht="23.25" customHeight="1" spans="1:23">
      <c r="A38" s="13" t="s">
        <v>268</v>
      </c>
      <c r="B38" s="13" t="s">
        <v>298</v>
      </c>
      <c r="C38" s="13" t="s">
        <v>297</v>
      </c>
      <c r="D38" s="13" t="s">
        <v>42</v>
      </c>
      <c r="E38" s="13" t="s">
        <v>80</v>
      </c>
      <c r="F38" s="13" t="s">
        <v>81</v>
      </c>
      <c r="G38" s="13" t="s">
        <v>299</v>
      </c>
      <c r="H38" s="13" t="s">
        <v>219</v>
      </c>
      <c r="I38" s="15">
        <v>8</v>
      </c>
      <c r="J38" s="15">
        <v>8</v>
      </c>
      <c r="K38" s="15">
        <v>8</v>
      </c>
      <c r="L38" s="15"/>
      <c r="M38" s="15"/>
      <c r="N38" s="15"/>
      <c r="O38" s="15"/>
      <c r="P38" s="13"/>
      <c r="Q38" s="15"/>
      <c r="R38" s="15"/>
      <c r="S38" s="15"/>
      <c r="T38" s="15"/>
      <c r="U38" s="15"/>
      <c r="V38" s="15"/>
      <c r="W38" s="15"/>
    </row>
    <row r="39" ht="23.25" customHeight="1" spans="1:23">
      <c r="A39" s="13"/>
      <c r="B39" s="13"/>
      <c r="C39" s="13" t="s">
        <v>300</v>
      </c>
      <c r="D39" s="13"/>
      <c r="E39" s="13"/>
      <c r="F39" s="13"/>
      <c r="G39" s="13"/>
      <c r="H39" s="13"/>
      <c r="I39" s="15">
        <v>600</v>
      </c>
      <c r="J39" s="15">
        <v>600</v>
      </c>
      <c r="K39" s="15">
        <v>600</v>
      </c>
      <c r="L39" s="15"/>
      <c r="M39" s="15"/>
      <c r="N39" s="15"/>
      <c r="O39" s="15"/>
      <c r="P39" s="13"/>
      <c r="Q39" s="15"/>
      <c r="R39" s="15"/>
      <c r="S39" s="15"/>
      <c r="T39" s="15"/>
      <c r="U39" s="15"/>
      <c r="V39" s="15"/>
      <c r="W39" s="15"/>
    </row>
    <row r="40" ht="23.25" customHeight="1" spans="1:23">
      <c r="A40" s="13" t="s">
        <v>274</v>
      </c>
      <c r="B40" s="13" t="s">
        <v>301</v>
      </c>
      <c r="C40" s="13" t="s">
        <v>300</v>
      </c>
      <c r="D40" s="13" t="s">
        <v>42</v>
      </c>
      <c r="E40" s="13" t="s">
        <v>84</v>
      </c>
      <c r="F40" s="13" t="s">
        <v>85</v>
      </c>
      <c r="G40" s="13" t="s">
        <v>302</v>
      </c>
      <c r="H40" s="13" t="s">
        <v>223</v>
      </c>
      <c r="I40" s="15">
        <v>600</v>
      </c>
      <c r="J40" s="15">
        <v>600</v>
      </c>
      <c r="K40" s="15">
        <v>600</v>
      </c>
      <c r="L40" s="15"/>
      <c r="M40" s="15"/>
      <c r="N40" s="15"/>
      <c r="O40" s="15"/>
      <c r="P40" s="13"/>
      <c r="Q40" s="15"/>
      <c r="R40" s="15"/>
      <c r="S40" s="15"/>
      <c r="T40" s="15"/>
      <c r="U40" s="15"/>
      <c r="V40" s="15"/>
      <c r="W40" s="15"/>
    </row>
    <row r="41" ht="18.75" customHeight="1" spans="1:23">
      <c r="A41" s="156" t="s">
        <v>108</v>
      </c>
      <c r="B41" s="157"/>
      <c r="C41" s="157"/>
      <c r="D41" s="157"/>
      <c r="E41" s="157"/>
      <c r="F41" s="157"/>
      <c r="G41" s="157"/>
      <c r="H41" s="158"/>
      <c r="I41" s="15">
        <v>6238.0023</v>
      </c>
      <c r="J41" s="15">
        <v>6238.0023</v>
      </c>
      <c r="K41" s="15">
        <v>6238.0023</v>
      </c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</sheetData>
  <mergeCells count="28">
    <mergeCell ref="A2:W2"/>
    <mergeCell ref="A3:H3"/>
    <mergeCell ref="J4:M4"/>
    <mergeCell ref="N4:P4"/>
    <mergeCell ref="R4:W4"/>
    <mergeCell ref="A41:H4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喻月</cp:lastModifiedBy>
  <dcterms:created xsi:type="dcterms:W3CDTF">2025-03-03T01:31:00Z</dcterms:created>
  <dcterms:modified xsi:type="dcterms:W3CDTF">2025-03-06T02:08:56Z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9C3223DAED4D44E6B61906191EEA02A7_13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false</vt:bool>
  </property>
</Properties>
</file>