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2" activeTab="1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21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'区对下转移支付预算表09-1'!$A:$A,'区对下转移支付预算表09-1'!$1:$1</definedName>
    <definedName name="_xlnm.Print_Titles" localSheetId="16">'区对下转移支付绩效目标表09-2'!$A:$A,'区对下转移支付绩效目标表09-2'!$1:$1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<sst xmlns="http://schemas.openxmlformats.org/spreadsheetml/2006/main" count="1118" uniqueCount="422">
  <si>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</si>
  <si>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</si>
  <si>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</si>
  <si>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</si>
  <si>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</si>
  <si>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</si>
  <si>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</si>
  <si>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</si>
  <si>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</si>
  <si>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</si>
  <si>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</si>
  <si>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</si>
  <si>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</si>
  <si>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</si>
  <si>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</si>
  <si>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</si>
  <si>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</si>
  <si>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</si>
  <si>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</si>
  <si>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</si>
  <si>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</si>
  <si>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</si>
  <si>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</si>
  <si>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</si>
  <si>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</si>
  <si>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</si>
  <si>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</si>
  <si>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</si>
  <si>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</si>
  <si>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</si>
  <si>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</si>
  <si>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</si>
  <si>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</si>
  <si>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</si>
  <si>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</si>
  <si>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</si>
  <si>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</si>
  <si>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</si>
  <si>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</si>
  <si>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</si>
  <si>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</si>
  <si>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462</t>
  </si>
  <si>
    <t>曲靖师范学院附属小学</t>
  </si>
  <si>
    <t>462001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</si>
  <si>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</si>
  <si>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</si>
  <si>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</si>
  <si>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</si>
  <si>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</si>
  <si>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</si>
  <si>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</si>
  <si>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</si>
  <si>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</si>
  <si>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</si>
  <si>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</si>
  <si>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</si>
  <si>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</si>
  <si>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</si>
  <si>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</si>
  <si>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</si>
  <si>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</si>
  <si>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</si>
  <si>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</si>
  <si>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2050299</t>
  </si>
  <si>
    <t>其他普通教育支出</t>
  </si>
  <si>
    <t>20509</t>
  </si>
  <si>
    <t>教育费附加安排的支出</t>
  </si>
  <si>
    <t>2050903</t>
  </si>
  <si>
    <t>城市中小学校舍建设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</si>
  <si>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</si>
  <si>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</si>
  <si>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</si>
  <si>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</si>
  <si>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</si>
  <si>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</si>
  <si>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</si>
  <si>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</si>
  <si>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</si>
  <si>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</si>
  <si>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</si>
  <si>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</si>
  <si>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</si>
  <si>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</si>
  <si>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</si>
  <si>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</si>
  <si>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</si>
  <si>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</si>
  <si>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</si>
  <si>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</si>
  <si>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</si>
  <si>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</si>
  <si>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</si>
  <si>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</si>
  <si>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</si>
  <si>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</si>
  <si>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</si>
  <si>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</si>
  <si>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</si>
  <si>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单位名称：曲靖师范学院附属小学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</si>
  <si>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</si>
  <si>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</si>
  <si>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</si>
  <si>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</si>
  <si>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</si>
  <si>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</si>
  <si>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</si>
  <si>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</si>
  <si>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</si>
  <si>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</si>
  <si>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</si>
  <si>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</si>
  <si>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</si>
  <si>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</si>
  <si>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</si>
  <si>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</si>
  <si>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</si>
  <si>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</si>
  <si>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</si>
  <si>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</si>
  <si>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</si>
  <si>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</si>
  <si>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</si>
  <si>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</si>
  <si>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</si>
  <si>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</si>
  <si>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</si>
  <si>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</si>
  <si>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</si>
  <si>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</si>
  <si>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</si>
  <si>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</si>
  <si>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</si>
  <si>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</si>
  <si>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</si>
  <si>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</si>
  <si>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</si>
  <si>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</si>
  <si>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</si>
  <si>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</si>
  <si>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</si>
  <si>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</si>
  <si>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</si>
  <si>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</si>
  <si>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</si>
  <si>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</si>
  <si>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</si>
  <si>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</si>
  <si>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</si>
  <si>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</si>
  <si>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</si>
  <si>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</si>
  <si>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</si>
  <si>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</si>
  <si>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</si>
  <si>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</si>
  <si>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</si>
  <si>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</si>
  <si>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</si>
  <si>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</si>
  <si>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</si>
  <si>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</si>
  <si>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</si>
  <si>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</si>
  <si>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</si>
  <si>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</si>
  <si>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</si>
  <si>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</si>
  <si>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</si>
  <si>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</si>
  <si>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</si>
  <si>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</si>
  <si>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</si>
  <si>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</si>
  <si>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</si>
  <si>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</si>
  <si>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</si>
  <si>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</si>
  <si>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</si>
  <si>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</si>
  <si>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</si>
  <si>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</si>
  <si>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</si>
  <si>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</si>
  <si>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奖金</t>
  </si>
  <si>
    <t>07</t>
  </si>
  <si>
    <t>绩效工资</t>
  </si>
  <si>
    <t>商品和服务支出</t>
  </si>
  <si>
    <t>08</t>
  </si>
  <si>
    <t>机关事业单位基本养老保险缴费</t>
  </si>
  <si>
    <t>509</t>
  </si>
  <si>
    <t>对个人和家庭的补助</t>
  </si>
  <si>
    <t>职工基本医疗保险缴费</t>
  </si>
  <si>
    <t>社会福利和救助</t>
  </si>
  <si>
    <t>公务员医疗补助缴费</t>
  </si>
  <si>
    <t>其他社会保障缴费</t>
  </si>
  <si>
    <t>99</t>
  </si>
  <si>
    <t>其他工资福利支出</t>
  </si>
  <si>
    <t>302</t>
  </si>
  <si>
    <t>办公费</t>
  </si>
  <si>
    <t>维修（护）费</t>
  </si>
  <si>
    <t>公务接待费</t>
  </si>
  <si>
    <t>28</t>
  </si>
  <si>
    <t>工会经费</t>
  </si>
  <si>
    <t>29</t>
  </si>
  <si>
    <t>福利费</t>
  </si>
  <si>
    <t>39</t>
  </si>
  <si>
    <t>其他交通费用</t>
  </si>
  <si>
    <t>303</t>
  </si>
  <si>
    <t>05</t>
  </si>
  <si>
    <t>生活补助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</si>
  <si>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</si>
  <si>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</si>
  <si>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</si>
  <si>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</si>
  <si>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</si>
  <si>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</si>
  <si>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</si>
  <si>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</si>
  <si>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</si>
  <si>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</si>
  <si>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</si>
  <si>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</si>
  <si>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</si>
  <si>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</si>
  <si>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</si>
  <si>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</si>
  <si>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</si>
  <si>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</si>
  <si>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</si>
  <si>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</si>
  <si>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</si>
  <si>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</si>
  <si>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</si>
  <si>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</si>
  <si>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</si>
  <si>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</si>
  <si>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</si>
  <si>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</si>
  <si>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</si>
  <si>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530303231100001508746</t>
  </si>
  <si>
    <t>事业人员支出工资</t>
  </si>
  <si>
    <t>30101</t>
  </si>
  <si>
    <t>30102</t>
  </si>
  <si>
    <t>30107</t>
  </si>
  <si>
    <t>530303241100002357063</t>
  </si>
  <si>
    <t>事业人员参照公务员规范后绩效奖</t>
  </si>
  <si>
    <t>530303231100001508754</t>
  </si>
  <si>
    <t>30108</t>
  </si>
  <si>
    <t>30110</t>
  </si>
  <si>
    <t>30111</t>
  </si>
  <si>
    <t>30112</t>
  </si>
  <si>
    <t>530303231100001508755</t>
  </si>
  <si>
    <t>30113</t>
  </si>
  <si>
    <t>530303221100000699863</t>
  </si>
  <si>
    <t>30199</t>
  </si>
  <si>
    <t>530303221100000699846</t>
  </si>
  <si>
    <t>30217</t>
  </si>
  <si>
    <t>530303231100001508756</t>
  </si>
  <si>
    <t>30228</t>
  </si>
  <si>
    <t>530303231100001508769</t>
  </si>
  <si>
    <t>其他公用支出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</si>
  <si>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</si>
  <si>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</si>
  <si>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</si>
  <si>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</si>
  <si>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</si>
  <si>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</si>
  <si>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</si>
  <si>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</si>
  <si>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民生类</t>
  </si>
  <si>
    <t>530303251100003791349</t>
  </si>
  <si>
    <t>2025年贫困生生活补助资金</t>
  </si>
  <si>
    <t>30305</t>
  </si>
  <si>
    <t>530303251100003791309</t>
  </si>
  <si>
    <t>2025年特殊教育随班就读资金</t>
  </si>
  <si>
    <t>30201</t>
  </si>
  <si>
    <t>530303251100003791270</t>
  </si>
  <si>
    <t>2025年义务教育生均公用经费</t>
  </si>
  <si>
    <t>事业发展类</t>
  </si>
  <si>
    <t>530303251100003884540</t>
  </si>
  <si>
    <t>办学品质提升经费</t>
  </si>
  <si>
    <t>530303251100003884665</t>
  </si>
  <si>
    <t>教学楼楼顶安全防护改造项目经费</t>
  </si>
  <si>
    <t>30213</t>
  </si>
  <si>
    <t>530303251100003884635</t>
  </si>
  <si>
    <t>教育质量监测及综合考核奖励经费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</si>
  <si>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</si>
  <si>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</si>
  <si>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</si>
  <si>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</si>
  <si>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</si>
  <si>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</si>
  <si>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</si>
  <si>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</si>
  <si>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</si>
  <si>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</si>
  <si>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</si>
  <si>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</si>
  <si>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1.开展各类教学科研活动。
2.人才培养。培养优秀教师，能够在市级及以上平台担任小学教师培训师，形成有影响力的教师发展共同体（如名师工作室、校内外兼职讲师、名讲师团队等）。发展教师能够成为曲靖师范学院师范生专业技能课“荣誉导师”。
3.学校各项制度建设趋于完善。包括人、财、物、信息管理等制度文化建设。
4.特色建设渐显特征。建立“可视化”管理特色，教师队伍结构建设合理。
5.成果奖励。教师获得各类教研、教学比赛获奖、公开发表文章奖励等。</t>
  </si>
  <si>
    <t>产出指标</t>
  </si>
  <si>
    <t>数量指标</t>
  </si>
  <si>
    <t>建设教师培训基地</t>
  </si>
  <si>
    <t>&gt;=</t>
  </si>
  <si>
    <t>个</t>
  </si>
  <si>
    <t>定量指标</t>
  </si>
  <si>
    <t>质量指标</t>
  </si>
  <si>
    <t>打造精品课程数 量</t>
  </si>
  <si>
    <t>次</t>
  </si>
  <si>
    <t>优质课</t>
  </si>
  <si>
    <t>时效指标</t>
  </si>
  <si>
    <t>年计划工作完成 及时性</t>
  </si>
  <si>
    <t>&lt;=</t>
  </si>
  <si>
    <t>2025年12月31日</t>
  </si>
  <si>
    <t>年月日</t>
  </si>
  <si>
    <t>定性指标</t>
  </si>
  <si>
    <t>年度计划工作完成情况</t>
  </si>
  <si>
    <t>效益指标</t>
  </si>
  <si>
    <t>社会效益</t>
  </si>
  <si>
    <t>与兄弟学校交流 经验场次</t>
  </si>
  <si>
    <t>学校“教研训管”经验与兄弟学校交流</t>
  </si>
  <si>
    <t>满意度指标</t>
  </si>
  <si>
    <t>服务对象满意度</t>
  </si>
  <si>
    <t xml:space="preserve">服务对象满意度 </t>
  </si>
  <si>
    <t>90</t>
  </si>
  <si>
    <t>%</t>
  </si>
  <si>
    <t>服务对象对交流或培训的满意度</t>
  </si>
  <si>
    <t>保障学校正常运转，完成教育教学活动和其他日常工作任务等方面的支出。</t>
  </si>
  <si>
    <t>获补对象数</t>
  </si>
  <si>
    <t>2756</t>
  </si>
  <si>
    <t>人</t>
  </si>
  <si>
    <t>获补对象准确率</t>
  </si>
  <si>
    <t>=</t>
  </si>
  <si>
    <t>100</t>
  </si>
  <si>
    <t>补助人数准确率</t>
  </si>
  <si>
    <t>补助政策知晓率</t>
  </si>
  <si>
    <t>1.开展“研学助教”发展模式。
2.推进课后服务的“雅能活动”成为区域典范。
3.实践“以学为主”课堂，打造“深度学习”内部质量监管体系。
4.完善党组织领导的校长负责制，建立“可视化”管理特色，教师队伍结构建设合理。
5.成果奖励。教学科研、教育质量、校园文化建设、平安校园、绿美校园成效建设奖励等。</t>
  </si>
  <si>
    <t>教育教学管理</t>
  </si>
  <si>
    <t>学校项目任务管 理经验在兄弟学 校交流</t>
  </si>
  <si>
    <t>学校项目任务管理经验在兄弟学校交流</t>
  </si>
  <si>
    <t>年计划工作完成及时性</t>
  </si>
  <si>
    <t>学校的优秀教师 为区域教师成长示范引领</t>
  </si>
  <si>
    <t>学校的优秀教师为区域教师</t>
  </si>
  <si>
    <t>家长对学校各项工作的满意
度</t>
  </si>
  <si>
    <t>进行防护建设、区域修缮等安全改造。以达到《中小学幼儿园安全管理办法》中“学校应当遵守有关安全工作的法律、法规和规章，建立健全校内各项安全管理制度和安全应急机制，及时消除隐患，预防发生事故。”的要求。</t>
  </si>
  <si>
    <t>建设合格率</t>
  </si>
  <si>
    <t>完成时限</t>
  </si>
  <si>
    <t>辐射教室数量</t>
  </si>
  <si>
    <t>间</t>
  </si>
  <si>
    <t>为保障残疾儿童平等接受义务教育，大力实施融合教育，推进随班就读工作，学生规模不断扩大，教学质量能够稳步提升，逐渐建立、完善相关工作机制、支持保障条件。</t>
  </si>
  <si>
    <t>获补对象</t>
  </si>
  <si>
    <t>为保障贫困学生平等接受义务教育，大力实施融合教育，不断扩大学生规模，教学质量能够稳步提升，逐渐建立、完善相关工作机制、支持保障条件。</t>
  </si>
  <si>
    <t>60</t>
  </si>
  <si>
    <t>困难学生生活补助获补人数</t>
  </si>
  <si>
    <t>贫困学生获补对象准确率</t>
  </si>
  <si>
    <t>政策知晓率</t>
  </si>
  <si>
    <t>受益对象满意度</t>
  </si>
  <si>
    <t>预算05-3表</t>
  </si>
  <si>
    <t>项目支出绩效目标表（另文下达）</t>
  </si>
  <si>
    <t>说明：曲靖师范学院附属小学2025年无项目支出绩效目标（另文下达），故此表为空表。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</si>
  <si>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</si>
  <si>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</si>
  <si>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</si>
  <si>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</si>
  <si>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</si>
  <si>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说明：曲靖师范学院附属小学2025年无政府性基金预算，故此表为空表。</t>
  </si>
  <si>
    <t>国有资本经营预算支出预算表</t>
  </si>
  <si>
    <t>本年国有资本经营预算支出</t>
  </si>
  <si>
    <t>说明：曲靖师范学院附属小学2025年无国有资本经营预算支出，故此表为空。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</si>
  <si>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</si>
  <si>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</si>
  <si>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</si>
  <si>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</si>
  <si>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</si>
  <si>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</si>
  <si>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</si>
  <si>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</si>
  <si>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</si>
  <si>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</si>
  <si>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</si>
  <si>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说明：曲靖师范学院附属小学无部门政府采购预算，故此表为空表。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</si>
  <si>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</si>
  <si>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</si>
  <si>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</si>
  <si>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</si>
  <si>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</si>
  <si>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</si>
  <si>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</si>
  <si>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</si>
  <si>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</si>
  <si>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</si>
  <si>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说明：曲靖师范学院附属小学2025年无政府购买服务预算，故此表为空表。</t>
  </si>
  <si>
    <t>区对下转移支付预算表</t>
  </si>
  <si>
    <t>单位名称（项目）</t>
  </si>
  <si>
    <t>地区</t>
  </si>
  <si>
    <t>政府性基金</t>
  </si>
  <si>
    <t>翠峰街道</t>
  </si>
  <si>
    <t>西城街道</t>
  </si>
  <si>
    <t/>
  </si>
  <si>
    <t>说明：曲靖师范学院附属小学2025年无区对下转移支付预算，故此表为空表。</t>
  </si>
  <si>
    <t>预算10-2表</t>
  </si>
  <si>
    <t>区对下转移支付绩效目标表</t>
  </si>
  <si>
    <t>说明：曲靖师范学院附属小学2025年无区对下转移支付绩效目标，故此表为空表。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</si>
  <si>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</si>
  <si>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</si>
  <si>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</si>
  <si>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</si>
  <si>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</si>
  <si>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</si>
  <si>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</si>
  <si>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</si>
  <si>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</si>
  <si>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说明：曲靖师范学院附属小学2025年无新增资产配置，故此表为空表。</t>
  </si>
  <si>
    <t>预算12表</t>
  </si>
  <si>
    <t>上级补助项目支出预算表</t>
  </si>
  <si>
    <t>上级补助</t>
  </si>
  <si>
    <t>说明：曲靖师范学院附属小学2025年无上级补助项目支出预算，故此表为空表。</t>
  </si>
  <si>
    <t>预算13表</t>
  </si>
  <si>
    <t>部门项目中期规划预算表</t>
  </si>
  <si>
    <t>项目级次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</si>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</sst>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10"/>
      <name val="Arial"/>
      <charset val="0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3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8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30" fillId="0" borderId="0">
      <alignment horizontal="center" vertical="center"/>
    </xf>
    <xf numFmtId="0" fontId="4" fillId="0" borderId="11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3">
      <alignment horizontal="right" vertical="center"/>
      <protection locked="0"/>
    </xf>
    <xf numFmtId="176" fontId="7" fillId="0" borderId="1">
      <alignment horizontal="right" vertical="center"/>
    </xf>
    <xf numFmtId="0" fontId="4" fillId="0" borderId="13">
      <alignment horizontal="center" vertical="center"/>
    </xf>
    <xf numFmtId="0" fontId="1" fillId="0" borderId="5">
      <alignment horizontal="center" vertical="center" wrapText="1"/>
      <protection locked="0"/>
    </xf>
    <xf numFmtId="0" fontId="3" fillId="0" borderId="13">
      <alignment horizontal="left" vertical="center"/>
    </xf>
    <xf numFmtId="0" fontId="4" fillId="0" borderId="12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4">
      <alignment horizontal="center" vertical="center"/>
    </xf>
    <xf numFmtId="4" fontId="31" fillId="0" borderId="10">
      <alignment horizontal="right" vertical="center"/>
    </xf>
    <xf numFmtId="0" fontId="3" fillId="0" borderId="1">
      <alignment horizontal="right" vertical="center"/>
    </xf>
    <xf numFmtId="177" fontId="7" fillId="0" borderId="1">
      <alignment horizontal="righ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1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1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3" fillId="0" borderId="13">
      <alignment horizontal="left" vertical="center" wrapText="1"/>
    </xf>
    <xf numFmtId="0" fontId="4" fillId="0" borderId="13">
      <alignment horizontal="center" vertical="center"/>
      <protection locked="0"/>
    </xf>
    <xf numFmtId="0" fontId="4" fillId="0" borderId="2">
      <alignment horizontal="center" vertical="center"/>
    </xf>
    <xf numFmtId="0" fontId="23" fillId="0" borderId="0">
      <alignment vertical="top"/>
    </xf>
    <xf numFmtId="0" fontId="23" fillId="0" borderId="0"/>
    <xf numFmtId="0" fontId="1" fillId="0" borderId="11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2">
      <alignment horizontal="center" vertical="center" wrapText="1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3">
      <alignment horizontal="center" vertical="center"/>
      <protection locked="0"/>
    </xf>
    <xf numFmtId="4" fontId="3" fillId="0" borderId="13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11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51" fillId="0" borderId="0">
      <alignment vertical="top"/>
      <protection locked="0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11" fillId="0" borderId="0">
      <protection locked="0"/>
    </xf>
    <xf numFmtId="10" fontId="7" fillId="0" borderId="1">
      <alignment horizontal="right" vertical="center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3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2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7" fillId="0" borderId="1">
      <alignment horizontal="right" vertical="center"/>
    </xf>
    <xf numFmtId="0" fontId="3" fillId="0" borderId="13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11">
      <alignment horizontal="center" vertical="center"/>
    </xf>
    <xf numFmtId="0" fontId="51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7" fillId="0" borderId="1">
      <alignment horizontal="left" vertical="center" wrapText="1"/>
    </xf>
    <xf numFmtId="179" fontId="7" fillId="0" borderId="1">
      <alignment horizontal="right" vertical="center"/>
    </xf>
    <xf numFmtId="49" fontId="1" fillId="0" borderId="0"/>
    <xf numFmtId="180" fontId="7" fillId="0" borderId="1">
      <alignment horizontal="right" vertical="center"/>
    </xf>
    <xf numFmtId="181" fontId="7" fillId="0" borderId="1">
      <alignment horizontal="right" vertical="center"/>
    </xf>
    <xf numFmtId="0" fontId="4" fillId="0" borderId="5">
      <alignment horizontal="center" vertical="center"/>
    </xf>
    <xf numFmtId="0" fontId="52" fillId="0" borderId="7">
      <alignment horizontal="center" vertical="center"/>
    </xf>
    <xf numFmtId="0" fontId="23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31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31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23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31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51" fillId="0" borderId="0">
      <alignment vertical="top"/>
      <protection locked="0"/>
    </xf>
    <xf numFmtId="4" fontId="3" fillId="0" borderId="10">
      <alignment horizontal="right" vertical="center"/>
      <protection locked="0"/>
    </xf>
    <xf numFmtId="4" fontId="31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0">
      <alignment horizontal="right" vertical="center"/>
    </xf>
    <xf numFmtId="4" fontId="31" fillId="0" borderId="1">
      <alignment horizontal="right" vertical="center"/>
      <protection locked="0"/>
    </xf>
    <xf numFmtId="0" fontId="3" fillId="0" borderId="10">
      <alignment horizontal="center" vertical="center"/>
    </xf>
    <xf numFmtId="0" fontId="51" fillId="0" borderId="0">
      <alignment vertical="top"/>
      <protection locked="0"/>
    </xf>
    <xf numFmtId="0" fontId="1" fillId="0" borderId="14">
      <alignment horizontal="center" vertical="center" wrapText="1"/>
    </xf>
    <xf numFmtId="0" fontId="24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52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3">
      <alignment horizontal="center" vertical="center" wrapText="1"/>
      <protection locked="0"/>
    </xf>
    <xf numFmtId="0" fontId="1" fillId="0" borderId="0"/>
    <xf numFmtId="0" fontId="1" fillId="0" borderId="14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3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3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11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3">
      <alignment horizontal="center" vertical="center"/>
    </xf>
    <xf numFmtId="0" fontId="3" fillId="0" borderId="13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11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 wrapText="1"/>
      <protection locked="0"/>
    </xf>
    <xf numFmtId="0" fontId="31" fillId="0" borderId="1">
      <alignment horizontal="center" vertical="center"/>
    </xf>
    <xf numFmtId="0" fontId="3" fillId="0" borderId="4">
      <alignment horizontal="left" vertical="center" wrapText="1"/>
    </xf>
    <xf numFmtId="0" fontId="51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31" fillId="0" borderId="1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53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3">
      <alignment horizontal="left" vertical="center" wrapText="1"/>
    </xf>
    <xf numFmtId="0" fontId="1" fillId="0" borderId="13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3">
      <alignment horizontal="right" vertical="center"/>
    </xf>
    <xf numFmtId="3" fontId="4" fillId="0" borderId="13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3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11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3">
      <alignment horizontal="center" vertical="center"/>
      <protection locked="0"/>
    </xf>
    <xf numFmtId="0" fontId="1" fillId="0" borderId="11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3">
      <alignment horizontal="center" vertical="center" wrapText="1"/>
      <protection locked="0"/>
    </xf>
    <xf numFmtId="0" fontId="51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3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3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31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1" fillId="0" borderId="1">
      <alignment horizontal="right" vertical="center"/>
    </xf>
    <xf numFmtId="0" fontId="51" fillId="0" borderId="0">
      <alignment vertical="top"/>
      <protection locked="0"/>
    </xf>
    <xf numFmtId="49" fontId="1" fillId="0" borderId="0"/>
    <xf numFmtId="0" fontId="12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11">
      <alignment horizontal="center" vertical="center"/>
    </xf>
    <xf numFmtId="0" fontId="4" fillId="0" borderId="13">
      <alignment horizontal="center" vertical="center"/>
    </xf>
    <xf numFmtId="0" fontId="1" fillId="0" borderId="1">
      <alignment horizontal="center"/>
    </xf>
    <xf numFmtId="0" fontId="51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20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1" fillId="0" borderId="1">
      <alignment horizontal="center" vertical="center" wrapText="1"/>
    </xf>
    <xf numFmtId="4" fontId="3" fillId="0" borderId="1">
      <alignment horizontal="right" vertical="center"/>
    </xf>
    <xf numFmtId="0" fontId="21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1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21" fillId="0" borderId="0">
      <alignment wrapText="1"/>
    </xf>
    <xf numFmtId="0" fontId="3" fillId="0" borderId="0">
      <alignment horizontal="right" wrapText="1"/>
    </xf>
    <xf numFmtId="0" fontId="1" fillId="0" borderId="0"/>
    <xf numFmtId="0" fontId="51" fillId="0" borderId="0">
      <alignment vertical="top"/>
      <protection locked="0"/>
    </xf>
    <xf numFmtId="0" fontId="4" fillId="0" borderId="6">
      <alignment horizontal="center" vertical="center"/>
    </xf>
    <xf numFmtId="0" fontId="21" fillId="0" borderId="0">
      <alignment horizontal="center"/>
    </xf>
    <xf numFmtId="0" fontId="21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51" fillId="0" borderId="0">
      <alignment vertical="top"/>
      <protection locked="0"/>
    </xf>
    <xf numFmtId="49" fontId="11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11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3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4">
      <alignment horizontal="left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/>
    </xf>
    <xf numFmtId="0" fontId="4" fillId="0" borderId="13">
      <alignment horizontal="center" vertical="center"/>
    </xf>
    <xf numFmtId="0" fontId="4" fillId="0" borderId="13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3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51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2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1" fillId="0" borderId="0">
      <alignment vertical="top"/>
      <protection locked="0"/>
    </xf>
    <xf numFmtId="0" fontId="4" fillId="0" borderId="7">
      <alignment horizontal="center" vertical="center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2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2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2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11">
      <alignment horizontal="center" vertical="center" wrapText="1"/>
    </xf>
    <xf numFmtId="0" fontId="4" fillId="0" borderId="12">
      <alignment horizontal="center" vertical="center" wrapText="1"/>
    </xf>
    <xf numFmtId="0" fontId="4" fillId="0" borderId="13">
      <alignment horizontal="center" vertical="center" wrapText="1"/>
    </xf>
    <xf numFmtId="0" fontId="4" fillId="0" borderId="13">
      <alignment horizontal="center" vertical="center"/>
    </xf>
    <xf numFmtId="0" fontId="4" fillId="0" borderId="6">
      <alignment horizontal="center" vertical="center" wrapText="1"/>
    </xf>
    <xf numFmtId="0" fontId="3" fillId="0" borderId="14">
      <alignment horizontal="left" vertical="center"/>
    </xf>
    <xf numFmtId="0" fontId="3" fillId="0" borderId="0">
      <alignment vertical="top"/>
      <protection locked="0"/>
    </xf>
    <xf numFmtId="0" fontId="3" fillId="0" borderId="13">
      <alignment horizontal="right" vertical="center"/>
    </xf>
    <xf numFmtId="0" fontId="2" fillId="0" borderId="0">
      <alignment horizontal="center" vertical="center"/>
      <protection locked="0"/>
    </xf>
    <xf numFmtId="0" fontId="3" fillId="0" borderId="13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4" fillId="0" borderId="14">
      <alignment horizontal="center" vertical="center"/>
      <protection locked="0"/>
    </xf>
    <xf numFmtId="0" fontId="4" fillId="0" borderId="14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4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51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0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3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4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3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4">
      <alignment horizontal="center" vertical="center" wrapText="1"/>
      <protection locked="0"/>
    </xf>
    <xf numFmtId="0" fontId="4" fillId="0" borderId="14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51" fillId="0" borderId="0">
      <alignment vertical="top"/>
      <protection locked="0"/>
    </xf>
    <xf numFmtId="0" fontId="1" fillId="0" borderId="0"/>
    <xf numFmtId="0" fontId="5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54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23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8">
      <alignment horizontal="center" vertical="center" wrapText="1"/>
    </xf>
    <xf numFmtId="0" fontId="23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51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51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1" fillId="0" borderId="0">
      <alignment vertical="top"/>
      <protection locked="0"/>
    </xf>
    <xf numFmtId="0" fontId="7" fillId="0" borderId="0">
      <alignment vertical="top"/>
      <protection locked="0"/>
    </xf>
  </cellStyleXfs>
  <cellXfs count="302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4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665" applyFont="1" applyFill="1" applyBorder="1" applyAlignment="1" applyProtection="1">
      <alignment vertical="top"/>
      <protection locked="0"/>
    </xf>
    <xf numFmtId="0" fontId="8" fillId="0" borderId="0" xfId="665" applyFont="1" applyFill="1" applyBorder="1" applyAlignment="1" applyProtection="1"/>
    <xf numFmtId="0" fontId="1" fillId="0" borderId="0" xfId="665" applyFont="1" applyFill="1" applyBorder="1" applyAlignment="1" applyProtection="1"/>
    <xf numFmtId="0" fontId="1" fillId="0" borderId="0" xfId="665" applyFont="1" applyFill="1" applyBorder="1" applyAlignment="1" applyProtection="1">
      <alignment horizontal="right" vertical="center"/>
    </xf>
    <xf numFmtId="0" fontId="9" fillId="0" borderId="0" xfId="665" applyFont="1" applyFill="1" applyBorder="1" applyAlignment="1" applyProtection="1">
      <alignment horizontal="center" vertical="center" wrapText="1"/>
    </xf>
    <xf numFmtId="0" fontId="10" fillId="0" borderId="0" xfId="665" applyFont="1" applyFill="1" applyBorder="1" applyAlignment="1" applyProtection="1">
      <alignment horizontal="center" vertical="center"/>
    </xf>
    <xf numFmtId="0" fontId="2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 wrapText="1"/>
    </xf>
    <xf numFmtId="0" fontId="4" fillId="0" borderId="0" xfId="665" applyFont="1" applyFill="1" applyBorder="1" applyAlignment="1" applyProtection="1">
      <alignment wrapText="1"/>
    </xf>
    <xf numFmtId="0" fontId="1" fillId="0" borderId="0" xfId="665" applyFont="1" applyFill="1" applyBorder="1" applyAlignment="1" applyProtection="1">
      <alignment horizontal="right" wrapText="1"/>
    </xf>
    <xf numFmtId="0" fontId="8" fillId="0" borderId="0" xfId="665" applyFont="1" applyFill="1" applyBorder="1" applyAlignment="1" applyProtection="1">
      <alignment wrapText="1"/>
    </xf>
    <xf numFmtId="0" fontId="4" fillId="0" borderId="8" xfId="665" applyFont="1" applyFill="1" applyBorder="1" applyAlignment="1" applyProtection="1">
      <alignment horizontal="center" vertical="center"/>
    </xf>
    <xf numFmtId="0" fontId="4" fillId="0" borderId="9" xfId="665" applyFont="1" applyFill="1" applyBorder="1" applyAlignment="1" applyProtection="1">
      <alignment horizontal="center" vertical="center"/>
    </xf>
    <xf numFmtId="0" fontId="4" fillId="0" borderId="9" xfId="665" applyFont="1" applyFill="1" applyBorder="1" applyAlignment="1" applyProtection="1">
      <alignment horizontal="center" vertical="center"/>
    </xf>
    <xf numFmtId="0" fontId="4" fillId="0" borderId="10" xfId="665" applyFont="1" applyFill="1" applyBorder="1" applyAlignment="1" applyProtection="1">
      <alignment horizontal="center" vertical="center"/>
    </xf>
    <xf numFmtId="0" fontId="4" fillId="0" borderId="9" xfId="665" applyFont="1" applyFill="1" applyBorder="1" applyAlignment="1" applyProtection="1">
      <alignment horizontal="center" vertical="center" wrapText="1"/>
    </xf>
    <xf numFmtId="0" fontId="4" fillId="0" borderId="5" xfId="665" applyFont="1" applyFill="1" applyBorder="1" applyAlignment="1" applyProtection="1">
      <alignment horizontal="center" vertical="center"/>
    </xf>
    <xf numFmtId="0" fontId="3" fillId="0" borderId="5" xfId="665" applyFont="1" applyFill="1" applyBorder="1" applyAlignment="1" applyProtection="1">
      <alignment horizontal="left" vertical="center" wrapText="1"/>
    </xf>
    <xf numFmtId="179" fontId="5" fillId="0" borderId="1" xfId="0" applyNumberFormat="1" applyFont="1" applyFill="1" applyBorder="1" applyAlignment="1">
      <alignment horizontal="right" vertical="center"/>
    </xf>
    <xf numFmtId="0" fontId="3" fillId="0" borderId="9" xfId="665" applyFont="1" applyFill="1" applyBorder="1" applyAlignment="1" applyProtection="1">
      <alignment horizontal="right" vertical="center"/>
      <protection locked="0"/>
    </xf>
    <xf numFmtId="0" fontId="3" fillId="0" borderId="5" xfId="665" applyFont="1" applyFill="1" applyBorder="1" applyAlignment="1" applyProtection="1">
      <alignment vertical="center" wrapText="1"/>
    </xf>
    <xf numFmtId="0" fontId="7" fillId="0" borderId="9" xfId="665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8" applyFont="1" applyBorder="1">
      <protection locked="0"/>
    </xf>
    <xf numFmtId="0" fontId="4" fillId="0" borderId="11" xfId="406" applyFont="1" applyBorder="1">
      <alignment horizontal="center" vertical="center" wrapText="1"/>
    </xf>
    <xf numFmtId="0" fontId="4" fillId="0" borderId="11" xfId="416" applyFont="1" applyBorder="1">
      <alignment horizontal="center" vertical="center" wrapText="1"/>
      <protection locked="0"/>
    </xf>
    <xf numFmtId="0" fontId="4" fillId="0" borderId="12" xfId="409" applyFont="1" applyBorder="1">
      <alignment horizontal="center" vertical="center" wrapText="1"/>
    </xf>
    <xf numFmtId="0" fontId="4" fillId="0" borderId="12" xfId="66" applyFont="1" applyBorder="1">
      <alignment horizontal="center" vertical="center" wrapText="1"/>
      <protection locked="0"/>
    </xf>
    <xf numFmtId="0" fontId="4" fillId="0" borderId="13" xfId="412" applyFont="1" applyBorder="1">
      <alignment horizontal="center" vertical="center" wrapText="1"/>
    </xf>
    <xf numFmtId="0" fontId="4" fillId="0" borderId="13" xfId="419" applyFont="1" applyBorder="1">
      <alignment horizontal="center" vertical="center" wrapText="1"/>
      <protection locked="0"/>
    </xf>
    <xf numFmtId="0" fontId="3" fillId="0" borderId="13" xfId="138" applyFont="1" applyBorder="1">
      <alignment horizontal="left" vertical="center" wrapText="1"/>
    </xf>
    <xf numFmtId="0" fontId="3" fillId="0" borderId="13" xfId="423" applyFont="1" applyBorder="1">
      <alignment horizontal="right" vertical="center"/>
      <protection locked="0"/>
    </xf>
    <xf numFmtId="0" fontId="3" fillId="0" borderId="10" xfId="528" applyFont="1" applyBorder="1">
      <alignment horizontal="center" vertical="center"/>
    </xf>
    <xf numFmtId="0" fontId="3" fillId="0" borderId="14" xfId="415" applyFont="1" applyBorder="1">
      <alignment horizontal="left" vertical="center"/>
    </xf>
    <xf numFmtId="0" fontId="3" fillId="0" borderId="13" xfId="65" applyFont="1" applyBorder="1">
      <alignment horizontal="left" vertical="center"/>
    </xf>
    <xf numFmtId="0" fontId="3" fillId="0" borderId="0" xfId="541" applyFont="1" applyBorder="1">
      <alignment vertical="top" wrapText="1"/>
      <protection locked="0"/>
    </xf>
    <xf numFmtId="0" fontId="3" fillId="0" borderId="0" xfId="597" applyFont="1" applyBorder="1">
      <alignment horizontal="right" vertical="center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4" xfId="534" applyFont="1" applyBorder="1">
      <alignment horizontal="center" vertical="center" wrapText="1"/>
    </xf>
    <xf numFmtId="0" fontId="4" fillId="0" borderId="14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4" xfId="546" applyFont="1" applyBorder="1">
      <alignment horizontal="center" vertical="center" wrapText="1"/>
      <protection locked="0"/>
    </xf>
    <xf numFmtId="0" fontId="4" fillId="0" borderId="13" xfId="499" applyFont="1" applyBorder="1">
      <alignment horizontal="center" vertical="center"/>
    </xf>
    <xf numFmtId="0" fontId="4" fillId="0" borderId="13" xfId="83" applyFont="1" applyBorder="1">
      <alignment horizontal="center" vertical="center"/>
      <protection locked="0"/>
    </xf>
    <xf numFmtId="0" fontId="3" fillId="0" borderId="13" xfId="53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1" fillId="0" borderId="0" xfId="247" applyFont="1" applyBorder="1">
      <alignment horizontal="right"/>
      <protection locked="0"/>
    </xf>
    <xf numFmtId="49" fontId="11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2" fillId="0" borderId="0" xfId="251" applyFont="1" applyBorder="1">
      <alignment horizontal="center" vertical="center" wrapText="1"/>
      <protection locked="0"/>
    </xf>
    <xf numFmtId="0" fontId="12" fillId="0" borderId="0" xfId="486" applyFont="1" applyBorder="1">
      <alignment horizontal="center" vertical="center"/>
      <protection locked="0"/>
    </xf>
    <xf numFmtId="0" fontId="12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54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4" fillId="0" borderId="1" xfId="564" applyFont="1" applyBorder="1">
      <alignment horizontal="center" vertical="center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6" applyFont="1" applyBorder="1">
      <alignment horizontal="center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5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59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4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5" fillId="0" borderId="1" xfId="145" applyNumberFormat="1" applyFont="1" applyBorder="1" applyAlignment="1">
      <alignment horizontal="left" vertical="center" wrapText="1" indent="2"/>
    </xf>
    <xf numFmtId="0" fontId="1" fillId="0" borderId="1" xfId="64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" fillId="0" borderId="1" xfId="582" applyFont="1" applyBorder="1">
      <alignment horizontal="center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20" fillId="0" borderId="0" xfId="344" applyFont="1" applyBorder="1">
      <alignment horizontal="center" vertical="center" wrapText="1"/>
    </xf>
    <xf numFmtId="0" fontId="21" fillId="0" borderId="1" xfId="348" applyFont="1" applyBorder="1">
      <alignment horizontal="center" vertical="center" wrapText="1"/>
    </xf>
    <xf numFmtId="0" fontId="21" fillId="0" borderId="1" xfId="356" applyFont="1" applyBorder="1">
      <alignment horizontal="center" vertical="center" wrapText="1"/>
    </xf>
    <xf numFmtId="179" fontId="22" fillId="0" borderId="0" xfId="0" applyNumberFormat="1" applyFont="1" applyBorder="1" applyAlignment="1">
      <alignment horizontal="right" vertical="center"/>
    </xf>
    <xf numFmtId="0" fontId="23" fillId="0" borderId="0" xfId="576" applyFont="1" applyBorder="1">
      <alignment vertical="top"/>
    </xf>
    <xf numFmtId="0" fontId="24" fillId="0" borderId="0" xfId="199" applyFont="1" applyBorder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" xfId="342" applyNumberFormat="1" applyFont="1" applyBorder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/>
    <xf numFmtId="0" fontId="25" fillId="0" borderId="1" xfId="0" applyFont="1" applyBorder="1" applyAlignment="1">
      <alignment horizontal="left" indent="1"/>
    </xf>
    <xf numFmtId="0" fontId="25" fillId="0" borderId="1" xfId="211" applyFont="1" applyBorder="1">
      <alignment horizontal="center" vertical="center"/>
    </xf>
    <xf numFmtId="0" fontId="25" fillId="0" borderId="1" xfId="132" applyFont="1" applyBorder="1">
      <alignment horizontal="center" vertical="center"/>
    </xf>
    <xf numFmtId="0" fontId="25" fillId="0" borderId="1" xfId="151" applyFont="1" applyBorder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179" fontId="27" fillId="0" borderId="1" xfId="0" applyNumberFormat="1" applyFont="1" applyBorder="1" applyAlignment="1">
      <alignment horizontal="right" vertical="center"/>
    </xf>
    <xf numFmtId="179" fontId="27" fillId="0" borderId="1" xfId="0" applyNumberFormat="1" applyFont="1" applyBorder="1" applyAlignment="1">
      <alignment horizontal="right" vertical="center" indent="1"/>
    </xf>
    <xf numFmtId="179" fontId="27" fillId="0" borderId="1" xfId="0" applyNumberFormat="1" applyFont="1" applyBorder="1" applyAlignment="1">
      <alignment horizontal="center" vertical="center"/>
    </xf>
    <xf numFmtId="0" fontId="1" fillId="0" borderId="0" xfId="575" applyFont="1" applyBorder="1">
      <alignment horizontal="right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544" applyFont="1" applyBorder="1">
      <alignment horizontal="center" vertical="center"/>
      <protection locked="0"/>
    </xf>
    <xf numFmtId="0" fontId="25" fillId="0" borderId="1" xfId="36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5" fillId="0" borderId="1" xfId="589" applyFont="1" applyBorder="1">
      <alignment horizontal="center" vertical="center"/>
      <protection locked="0"/>
    </xf>
    <xf numFmtId="0" fontId="26" fillId="0" borderId="1" xfId="169" applyFont="1" applyBorder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0" xfId="92" applyFont="1" applyBorder="1">
      <alignment vertical="top"/>
    </xf>
    <xf numFmtId="49" fontId="4" fillId="0" borderId="1" xfId="51" applyNumberFormat="1" applyFont="1" applyBorder="1">
      <alignment horizontal="center" vertical="center" wrapText="1"/>
    </xf>
    <xf numFmtId="49" fontId="4" fillId="0" borderId="1" xfId="126" applyNumberFormat="1" applyFont="1" applyBorder="1">
      <alignment horizontal="center" vertical="center" wrapText="1"/>
    </xf>
    <xf numFmtId="0" fontId="4" fillId="0" borderId="1" xfId="583" applyFont="1" applyBorder="1">
      <alignment horizontal="center" vertical="center"/>
      <protection locked="0"/>
    </xf>
    <xf numFmtId="49" fontId="4" fillId="0" borderId="1" xfId="205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82" applyFont="1" applyBorder="1">
      <alignment horizontal="center" vertical="center"/>
    </xf>
    <xf numFmtId="0" fontId="28" fillId="0" borderId="0" xfId="0" applyFont="1" applyFill="1" applyBorder="1" applyAlignment="1"/>
    <xf numFmtId="0" fontId="1" fillId="0" borderId="0" xfId="665" applyFont="1" applyFill="1" applyBorder="1" applyAlignment="1" applyProtection="1">
      <alignment vertical="center"/>
    </xf>
    <xf numFmtId="0" fontId="3" fillId="0" borderId="0" xfId="665" applyFont="1" applyFill="1" applyBorder="1" applyAlignment="1" applyProtection="1">
      <alignment horizontal="right" vertical="center"/>
    </xf>
    <xf numFmtId="0" fontId="9" fillId="0" borderId="0" xfId="665" applyFont="1" applyFill="1" applyBorder="1" applyAlignment="1" applyProtection="1">
      <alignment horizontal="center" vertical="center"/>
    </xf>
    <xf numFmtId="0" fontId="29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0" fontId="30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right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31" fillId="0" borderId="1" xfId="665" applyFont="1" applyFill="1" applyBorder="1" applyAlignment="1" applyProtection="1">
      <alignment horizontal="right" vertical="center"/>
    </xf>
    <xf numFmtId="0" fontId="8" fillId="0" borderId="1" xfId="665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0" fontId="31" fillId="0" borderId="1" xfId="665" applyFont="1" applyFill="1" applyBorder="1" applyAlignment="1" applyProtection="1">
      <alignment horizontal="center" vertical="center"/>
    </xf>
    <xf numFmtId="0" fontId="31" fillId="0" borderId="1" xfId="665" applyFont="1" applyFill="1" applyBorder="1" applyAlignment="1" applyProtection="1">
      <alignment horizontal="center" vertical="center"/>
      <protection locked="0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06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1" fillId="0" borderId="1" xfId="276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83" applyFont="1" applyBorder="1">
      <alignment horizontal="center" vertical="center"/>
      <protection locked="0"/>
    </xf>
    <xf numFmtId="3" fontId="4" fillId="0" borderId="1" xfId="279" applyNumberFormat="1" applyFont="1" applyBorder="1">
      <alignment horizontal="center" vertical="center"/>
      <protection locked="0"/>
    </xf>
    <xf numFmtId="3" fontId="4" fillId="0" borderId="1" xfId="269" applyNumberFormat="1" applyFont="1" applyBorder="1">
      <alignment horizontal="center" vertical="center"/>
    </xf>
    <xf numFmtId="0" fontId="1" fillId="0" borderId="1" xfId="2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6" applyFont="1" applyBorder="1">
      <alignment horizontal="center" vertical="center" wrapText="1"/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419" applyFont="1" applyBorder="1">
      <alignment horizontal="center" vertical="center" wrapText="1"/>
      <protection locked="0"/>
    </xf>
    <xf numFmtId="3" fontId="4" fillId="0" borderId="1" xfId="291" applyNumberFormat="1" applyFont="1" applyBorder="1">
      <alignment horizontal="center" vertical="top"/>
      <protection locked="0"/>
    </xf>
    <xf numFmtId="0" fontId="1" fillId="0" borderId="1" xfId="294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2" applyFont="1" applyBorder="1">
      <alignment horizontal="center" vertical="center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91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95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30" fillId="0" borderId="0" xfId="55" applyFont="1" applyBorder="1">
      <alignment horizontal="center" vertical="center"/>
    </xf>
    <xf numFmtId="0" fontId="4" fillId="0" borderId="1" xfId="650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2" fillId="0" borderId="1" xfId="145" applyNumberFormat="1" applyFont="1" applyBorder="1" applyAlignment="1">
      <alignment horizontal="center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一般公共预算支出预算表（按经济科目分类）02-3 __b-5-0" xfId="51"/>
    <cellStyle name="部门收入预算表01-2 __b-4-0" xfId="52"/>
    <cellStyle name="上级补助项目支出预算表12 __b-27-0" xfId="53"/>
    <cellStyle name="国有资本经营预算支出表07 __b-5-0" xfId="54"/>
    <cellStyle name="财政拨款收支预算总表02-1 __b-13-0" xfId="55"/>
    <cellStyle name="部门支出预算表01-03 __b-9-0" xfId="56"/>
    <cellStyle name="政府性基金预算支出预算表06 __b-17-0" xfId="57"/>
    <cellStyle name="政府性基金预算支出预算表06 __b-22-0" xfId="58"/>
    <cellStyle name="基本支出预算表（人员类.运转类公用经费项目）04 __b-13-0" xfId="59"/>
    <cellStyle name="部门支出预算表01-03 __b-16-0" xfId="60"/>
    <cellStyle name="部门支出预算表01-03 __b-21-0" xfId="61"/>
    <cellStyle name="DateTimeStyle" xfId="62"/>
    <cellStyle name="部门支出预算表01-03 __b-10-0" xfId="63"/>
    <cellStyle name="上级补助项目支出预算表12 __b-10-0" xfId="64"/>
    <cellStyle name="政府购买服务预算表09 __b-17-0" xfId="65"/>
    <cellStyle name="政府购买服务预算表09 __b-22-0" xfId="66"/>
    <cellStyle name="项目支出预算表（其他运转类.特定目标类项目）05-1 __b-35-0" xfId="67"/>
    <cellStyle name="项目支出预算表（其他运转类.特定目标类项目）05-1 __b-40-0" xfId="68"/>
    <cellStyle name="部门政府采购预算表08 __b-7-0" xfId="69"/>
    <cellStyle name="__b-18-0" xfId="70"/>
    <cellStyle name="__b-23-0" xfId="71"/>
    <cellStyle name="DateStyle" xfId="72"/>
    <cellStyle name="项目支出绩效目标表（另文下达）05-3 __b-12-0" xfId="73"/>
    <cellStyle name="政府性基金预算支出预算表06 __b-25-0" xfId="74"/>
    <cellStyle name="政府性基金预算支出预算表06 __b-30-0" xfId="75"/>
    <cellStyle name="基本支出预算表（人员类.运转类公用经费项目）04 __b-17-0" xfId="76"/>
    <cellStyle name="基本支出预算表（人员类.运转类公用经费项目）04 __b-22-0" xfId="77"/>
    <cellStyle name="部门支出预算表01-03 __b-25-0" xfId="78"/>
    <cellStyle name="部门支出预算表01-03 __b-30-0" xfId="79"/>
    <cellStyle name="__b-1-0" xfId="80"/>
    <cellStyle name="一般公共预算支出预算表（按经济科目分类）02-3 __b-13-0" xfId="81"/>
    <cellStyle name="部门政府采购预算表08 __b-16-0" xfId="82"/>
    <cellStyle name="部门政府采购预算表08 __b-21-0" xfId="83"/>
    <cellStyle name="__b-5-0" xfId="84"/>
    <cellStyle name="一般公共预算支出预算表（按经济科目分类）02-3 __b-17-0" xfId="85"/>
    <cellStyle name="一般公共预算支出预算表（按经济科目分类）02-3 __b-22-0" xfId="86"/>
    <cellStyle name="部门收入预算表01-2 __b-12-0" xfId="87"/>
    <cellStyle name="__b-6-0" xfId="88"/>
    <cellStyle name="一般公共预算支出预算表（按经济科目分类）02-3 __b-18-0" xfId="89"/>
    <cellStyle name="一般公共预算支出预算表（按经济科目分类）02-3 __b-23-0" xfId="90"/>
    <cellStyle name="部门收入预算表01-2 __b-13-0" xfId="91"/>
    <cellStyle name="项目支出预算表（其他运转类.特定目标类项目）05-1 __b-13-0" xfId="92"/>
    <cellStyle name="部门支出预算表01-03 __b-2-0" xfId="93"/>
    <cellStyle name="基本支出预算表（人员类.运转类公用经费项目）04 __b-4-0" xfId="94"/>
    <cellStyle name="__b-35-0" xfId="95"/>
    <cellStyle name="__b-40-0" xfId="96"/>
    <cellStyle name="一般公共预算支出预算表（按功能科目分类）02-2 __b-18-0" xfId="97"/>
    <cellStyle name="一般公共预算支出预算表（按功能科目分类）02-2 __b-23-0" xfId="98"/>
    <cellStyle name="项目支出绩效目标表（另文下达）05-3 __b-14-0" xfId="99"/>
    <cellStyle name="政府性基金预算支出预算表06 __b-27-0" xfId="100"/>
    <cellStyle name="项目支出绩效目标表（本级下达）05-2 __b-13-0" xfId="101"/>
    <cellStyle name="基本支出预算表（人员类.运转类公用经费项目）04 __b-11-0" xfId="102"/>
    <cellStyle name="部门支出预算表01-03 __b-14-0" xfId="103"/>
    <cellStyle name="财政拨款收支预算总表02-1 __b-1-0" xfId="104"/>
    <cellStyle name="政府购买服务预算表09 __b-9-0" xfId="105"/>
    <cellStyle name="上级补助项目支出预算表12 __b-4-0" xfId="106"/>
    <cellStyle name="__b-49-0" xfId="107"/>
    <cellStyle name="__b-8-0" xfId="108"/>
    <cellStyle name="一般公共预算支出预算表（按经济科目分类）02-3 __b-25-0" xfId="109"/>
    <cellStyle name="一般公共预算支出预算表（按经济科目分类）02-3 __b-30-0" xfId="110"/>
    <cellStyle name="部门收入预算表01-2 __b-15-0" xfId="111"/>
    <cellStyle name="部门收入预算表01-2 __b-20-0" xfId="112"/>
    <cellStyle name="国有资本经营预算支出表07 __b-25-0" xfId="113"/>
    <cellStyle name="政府性基金预算支出预算表06 __b-11-0" xfId="114"/>
    <cellStyle name="PercentStyle" xfId="115"/>
    <cellStyle name="项目支出绩效目标表（本级下达）05-2 __b-9-0" xfId="116"/>
    <cellStyle name="一般公共预算支出预算表（按功能科目分类）02-2 __b-3-0" xfId="117"/>
    <cellStyle name="__b-7-0" xfId="118"/>
    <cellStyle name="一般公共预算支出预算表（按经济科目分类）02-3 __b-19-0" xfId="119"/>
    <cellStyle name="一般公共预算支出预算表（按经济科目分类）02-3 __b-24-0" xfId="120"/>
    <cellStyle name="部门收入预算表01-2 __b-14-0" xfId="121"/>
    <cellStyle name="国有资本经营预算支出表07 __b-19-0" xfId="122"/>
    <cellStyle name="国有资本经营预算支出表07 __b-24-0" xfId="123"/>
    <cellStyle name="政府性基金预算支出预算表06 __b-10-0" xfId="124"/>
    <cellStyle name="__b-3-0" xfId="125"/>
    <cellStyle name="一般公共预算支出预算表（按经济科目分类）02-3 __b-15-0" xfId="126"/>
    <cellStyle name="一般公共预算支出预算表（按经济科目分类）02-3 __b-20-0" xfId="127"/>
    <cellStyle name="部门收入预算表01-2 __b-10-0" xfId="128"/>
    <cellStyle name="项目支出预算表（其他运转类.特定目标类项目）05-1 __b-10-0" xfId="129"/>
    <cellStyle name="政府购买服务预算表09 __b-5-0" xfId="130"/>
    <cellStyle name="__b-2-0" xfId="131"/>
    <cellStyle name="一般公共预算支出预算表（按经济科目分类）02-3 __b-14-0" xfId="132"/>
    <cellStyle name="一般公共预算支出预算表（按功能科目分类）02-2 __b-15-0" xfId="133"/>
    <cellStyle name="一般公共预算支出预算表（按功能科目分类）02-2 __b-20-0" xfId="134"/>
    <cellStyle name="财政拨款收支预算总表02-1 __b-9-0" xfId="135"/>
    <cellStyle name="市对下转移支付预算表10-1 __b-10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topLeftCell="A19" workbookViewId="0">
      <selection activeCell="D9" sqref="D9:D30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15" t="s">
        <v>0</v>
      </c>
    </row>
    <row r="2" ht="36" customHeight="1" spans="1:4">
      <c r="A2" s="136" t="s">
        <v>1</v>
      </c>
      <c r="B2" s="293"/>
      <c r="C2" s="293"/>
      <c r="D2" s="293"/>
    </row>
    <row r="3" ht="21" customHeight="1" spans="1:4">
      <c r="A3" s="294" t="str">
        <f>"单位名称："&amp;"曲靖师范学院附属小学"</f>
        <v>单位名称：曲靖师范学院附属小学</v>
      </c>
      <c r="B3" s="295"/>
      <c r="C3" s="295"/>
      <c r="D3" s="302" t="s">
        <v>2</v>
      </c>
    </row>
    <row r="4" ht="19.5" customHeight="1" spans="1:4">
      <c r="A4" s="296" t="s">
        <v>3</v>
      </c>
      <c r="B4" s="297"/>
      <c r="C4" s="296" t="s">
        <v>4</v>
      </c>
      <c r="D4" s="297"/>
    </row>
    <row r="5" ht="19.5" customHeight="1" spans="1:4">
      <c r="A5" s="298" t="s">
        <v>5</v>
      </c>
      <c r="B5" s="298" t="str">
        <f>"2025"&amp;"年预算数"</f>
        <v>2025年预算数</v>
      </c>
      <c r="C5" s="298" t="s">
        <v>6</v>
      </c>
      <c r="D5" s="298" t="str">
        <f>"2025"&amp;"年预算数"</f>
        <v>2025年预算数</v>
      </c>
    </row>
    <row r="6" ht="19.5" customHeight="1" spans="1:4">
      <c r="A6" s="299"/>
      <c r="B6" s="299"/>
      <c r="C6" s="299"/>
      <c r="D6" s="299"/>
    </row>
    <row r="7" ht="20.25" customHeight="1" spans="1:4">
      <c r="A7" s="13" t="s">
        <v>7</v>
      </c>
      <c r="B7" s="15">
        <v>2111.413008</v>
      </c>
      <c r="C7" s="300" t="str">
        <f>"一"&amp;"、"&amp;"一般公共服务支出"</f>
        <v>一、一般公共服务支出</v>
      </c>
      <c r="D7" s="15"/>
    </row>
    <row r="8" ht="20.25" customHeight="1" spans="1:4">
      <c r="A8" s="13" t="s">
        <v>8</v>
      </c>
      <c r="B8" s="15"/>
      <c r="C8" s="300" t="str">
        <f>"二"&amp;"、"&amp;"外交支出"</f>
        <v>二、外交支出</v>
      </c>
      <c r="D8" s="15"/>
    </row>
    <row r="9" ht="20.25" customHeight="1" spans="1:4">
      <c r="A9" s="13" t="s">
        <v>9</v>
      </c>
      <c r="B9" s="15"/>
      <c r="C9" s="300" t="str">
        <f>"三"&amp;"、"&amp;"国防支出"</f>
        <v>三、国防支出</v>
      </c>
      <c r="D9" s="15"/>
    </row>
    <row r="10" ht="20.25" customHeight="1" spans="1:4">
      <c r="A10" s="13" t="s">
        <v>10</v>
      </c>
      <c r="B10" s="15"/>
      <c r="C10" s="300" t="str">
        <f>"四"&amp;"、"&amp;"公共安全支出"</f>
        <v>四、公共安全支出</v>
      </c>
      <c r="D10" s="15"/>
    </row>
    <row r="11" ht="20.25" customHeight="1" spans="1:4">
      <c r="A11" s="13" t="s">
        <v>11</v>
      </c>
      <c r="B11" s="15"/>
      <c r="C11" s="300" t="str">
        <f>"五"&amp;"、"&amp;"教育支出"</f>
        <v>五、教育支出</v>
      </c>
      <c r="D11" s="15">
        <v>1646.596844</v>
      </c>
    </row>
    <row r="12" ht="20.25" customHeight="1" spans="1:4">
      <c r="A12" s="13" t="s">
        <v>12</v>
      </c>
      <c r="B12" s="15"/>
      <c r="C12" s="300" t="str">
        <f>"六"&amp;"、"&amp;"科学技术支出"</f>
        <v>六、科学技术支出</v>
      </c>
      <c r="D12" s="15"/>
    </row>
    <row r="13" ht="20.25" customHeight="1" spans="1:4">
      <c r="A13" s="13" t="s">
        <v>13</v>
      </c>
      <c r="B13" s="15"/>
      <c r="C13" s="300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14</v>
      </c>
      <c r="B14" s="15"/>
      <c r="C14" s="300" t="str">
        <f>"八"&amp;"、"&amp;"社会保障和就业支出"</f>
        <v>八、社会保障和就业支出</v>
      </c>
      <c r="D14" s="15">
        <v>197.003695</v>
      </c>
    </row>
    <row r="15" ht="20.25" customHeight="1" spans="1:4">
      <c r="A15" s="13" t="s">
        <v>15</v>
      </c>
      <c r="B15" s="15"/>
      <c r="C15" s="300" t="str">
        <f>"九"&amp;"、"&amp;"卫生健康支出"</f>
        <v>九、卫生健康支出</v>
      </c>
      <c r="D15" s="15">
        <v>124.997097</v>
      </c>
    </row>
    <row r="16" ht="20.25" customHeight="1" spans="1:4">
      <c r="A16" s="13" t="s">
        <v>16</v>
      </c>
      <c r="B16" s="15"/>
      <c r="C16" s="300" t="str">
        <f>"十"&amp;"、"&amp;"节能环保支出"</f>
        <v>十、节能环保支出</v>
      </c>
      <c r="D16" s="15"/>
    </row>
    <row r="17" ht="20.25" customHeight="1" spans="1:4">
      <c r="A17" s="13"/>
      <c r="B17" s="15"/>
      <c r="C17" s="300" t="str">
        <f>"十一"&amp;"、"&amp;"城乡社区支出"</f>
        <v>十一、城乡社区支出</v>
      </c>
      <c r="D17" s="15"/>
    </row>
    <row r="18" ht="20.25" customHeight="1" spans="1:4">
      <c r="A18" s="13"/>
      <c r="B18" s="13"/>
      <c r="C18" s="300" t="str">
        <f>"十二"&amp;"、"&amp;"农林水支出"</f>
        <v>十二、农林水支出</v>
      </c>
      <c r="D18" s="15"/>
    </row>
    <row r="19" ht="20.25" customHeight="1" spans="1:4">
      <c r="A19" s="13"/>
      <c r="B19" s="13"/>
      <c r="C19" s="300" t="str">
        <f>"十三"&amp;"、"&amp;"交通运输支出"</f>
        <v>十三、交通运输支出</v>
      </c>
      <c r="D19" s="15"/>
    </row>
    <row r="20" ht="20.25" customHeight="1" spans="1:4">
      <c r="A20" s="13"/>
      <c r="B20" s="13"/>
      <c r="C20" s="300" t="str">
        <f>"十四"&amp;"、"&amp;"资源勘探工业信息等支出"</f>
        <v>十四、资源勘探工业信息等支出</v>
      </c>
      <c r="D20" s="15"/>
    </row>
    <row r="21" ht="20.25" customHeight="1" spans="1:4">
      <c r="A21" s="13"/>
      <c r="B21" s="13"/>
      <c r="C21" s="300" t="str">
        <f>"十五"&amp;"、"&amp;"商业服务业等支出"</f>
        <v>十五、商业服务业等支出</v>
      </c>
      <c r="D21" s="15"/>
    </row>
    <row r="22" ht="20.25" customHeight="1" spans="1:4">
      <c r="A22" s="13"/>
      <c r="B22" s="13"/>
      <c r="C22" s="300" t="str">
        <f>"十六"&amp;"、"&amp;"金融支出"</f>
        <v>十六、金融支出</v>
      </c>
      <c r="D22" s="15"/>
    </row>
    <row r="23" ht="20.25" customHeight="1" spans="1:4">
      <c r="A23" s="13"/>
      <c r="B23" s="13"/>
      <c r="C23" s="300" t="str">
        <f>"十七"&amp;"、"&amp;"援助其他地区支出"</f>
        <v>十七、援助其他地区支出</v>
      </c>
      <c r="D23" s="15"/>
    </row>
    <row r="24" ht="20.25" customHeight="1" spans="1:4">
      <c r="A24" s="13"/>
      <c r="B24" s="13"/>
      <c r="C24" s="300" t="str">
        <f>"十八"&amp;"、"&amp;"自然资源海洋气象等支出"</f>
        <v>十八、自然资源海洋气象等支出</v>
      </c>
      <c r="D24" s="15"/>
    </row>
    <row r="25" ht="20.25" customHeight="1" spans="1:4">
      <c r="A25" s="13"/>
      <c r="B25" s="13"/>
      <c r="C25" s="300" t="str">
        <f>"十九"&amp;"、"&amp;"住房保障支出"</f>
        <v>十九、住房保障支出</v>
      </c>
      <c r="D25" s="15">
        <v>142.815372</v>
      </c>
    </row>
    <row r="26" ht="20.25" customHeight="1" spans="1:4">
      <c r="A26" s="13"/>
      <c r="B26" s="13"/>
      <c r="C26" s="300" t="str">
        <f>"二十"&amp;"、"&amp;"粮油物资储备支出"</f>
        <v>二十、粮油物资储备支出</v>
      </c>
      <c r="D26" s="15"/>
    </row>
    <row r="27" ht="20.25" customHeight="1" spans="1:4">
      <c r="A27" s="13"/>
      <c r="B27" s="13"/>
      <c r="C27" s="300" t="str">
        <f>"二十一"&amp;"、"&amp;"国有资本经营预算支出"</f>
        <v>二十一、国有资本经营预算支出</v>
      </c>
      <c r="D27" s="15"/>
    </row>
    <row r="28" ht="20.25" customHeight="1" spans="1:4">
      <c r="A28" s="13"/>
      <c r="B28" s="13"/>
      <c r="C28" s="300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300" t="str">
        <f>"二十三"&amp;"、"&amp;"预备费"</f>
        <v>二十三、预备费</v>
      </c>
      <c r="D29" s="15"/>
    </row>
    <row r="30" ht="20.25" customHeight="1" spans="1:4">
      <c r="A30" s="13"/>
      <c r="B30" s="13"/>
      <c r="C30" s="300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300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300" t="str">
        <f>"二十六"&amp;"、"&amp;"债务付息支出"</f>
        <v>二十六、债务付息支出</v>
      </c>
      <c r="D32" s="15"/>
    </row>
    <row r="33" ht="20.25" customHeight="1" spans="1:4">
      <c r="A33" s="301" t="s">
        <v>17</v>
      </c>
      <c r="B33" s="15">
        <v>2111.413008</v>
      </c>
      <c r="C33" s="301" t="s">
        <v>18</v>
      </c>
      <c r="D33" s="15">
        <v>2111.413008</v>
      </c>
    </row>
    <row r="34" ht="20.25" customHeight="1" spans="1:4">
      <c r="A34" s="13" t="s">
        <v>19</v>
      </c>
      <c r="B34" s="15"/>
      <c r="C34" s="13" t="s">
        <v>20</v>
      </c>
      <c r="D34" s="15"/>
    </row>
    <row r="35" ht="20.25" customHeight="1" spans="1:4">
      <c r="A35" s="301" t="s">
        <v>21</v>
      </c>
      <c r="B35" s="15">
        <v>2111.413008</v>
      </c>
      <c r="C35" s="301" t="s">
        <v>22</v>
      </c>
      <c r="D35" s="15">
        <v>2111.413008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3"/>
  <sheetViews>
    <sheetView showZeros="0" topLeftCell="B1" workbookViewId="0">
      <selection activeCell="B2" sqref="B2:K2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3" t="s">
        <v>286</v>
      </c>
    </row>
    <row r="2" ht="28.5" customHeight="1" spans="2:11">
      <c r="B2" s="49" t="s">
        <v>287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"单位名称："&amp;"曲靖师范学院附属小学"</f>
        <v>单位名称：曲靖师范学院附属小学</v>
      </c>
      <c r="B3" s="4"/>
    </row>
    <row r="4" ht="44.25" customHeight="1" spans="1:11">
      <c r="A4" s="146" t="s">
        <v>220</v>
      </c>
      <c r="B4" s="46" t="s">
        <v>288</v>
      </c>
      <c r="C4" s="46" t="s">
        <v>289</v>
      </c>
      <c r="D4" s="46" t="s">
        <v>290</v>
      </c>
      <c r="E4" s="46" t="s">
        <v>291</v>
      </c>
      <c r="F4" s="46" t="s">
        <v>292</v>
      </c>
      <c r="G4" s="51" t="s">
        <v>293</v>
      </c>
      <c r="H4" s="46" t="s">
        <v>294</v>
      </c>
      <c r="I4" s="51" t="s">
        <v>295</v>
      </c>
      <c r="J4" s="51" t="s">
        <v>296</v>
      </c>
      <c r="K4" s="46" t="s">
        <v>297</v>
      </c>
    </row>
    <row r="5" ht="18.75" customHeight="1" spans="1:11">
      <c r="A5" s="147">
        <v>1</v>
      </c>
      <c r="B5" s="148">
        <v>2</v>
      </c>
      <c r="C5" s="148">
        <v>3</v>
      </c>
      <c r="D5" s="148">
        <v>4</v>
      </c>
      <c r="E5" s="148">
        <v>5</v>
      </c>
      <c r="F5" s="148">
        <v>6</v>
      </c>
      <c r="G5" s="149">
        <v>7</v>
      </c>
      <c r="H5" s="148">
        <v>8</v>
      </c>
      <c r="I5" s="149">
        <v>9</v>
      </c>
      <c r="J5" s="149">
        <v>10</v>
      </c>
      <c r="K5" s="148">
        <v>11</v>
      </c>
    </row>
    <row r="6" ht="21.75" customHeight="1" spans="1:11">
      <c r="A6" s="14"/>
      <c r="B6" s="13" t="s">
        <v>42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50"/>
      <c r="B7" s="151" t="s">
        <v>42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50" t="s">
        <v>279</v>
      </c>
      <c r="B8" s="13" t="s">
        <v>280</v>
      </c>
      <c r="C8" s="13" t="s">
        <v>298</v>
      </c>
      <c r="D8" s="13" t="s">
        <v>299</v>
      </c>
      <c r="E8" s="13" t="s">
        <v>300</v>
      </c>
      <c r="F8" s="13" t="s">
        <v>301</v>
      </c>
      <c r="G8" s="13" t="s">
        <v>302</v>
      </c>
      <c r="H8" s="13" t="s">
        <v>142</v>
      </c>
      <c r="I8" s="13" t="s">
        <v>303</v>
      </c>
      <c r="J8" s="13" t="s">
        <v>304</v>
      </c>
      <c r="K8" s="13" t="s">
        <v>301</v>
      </c>
    </row>
    <row r="9" ht="19.5" customHeight="1" spans="1:11">
      <c r="A9" s="150" t="s">
        <v>279</v>
      </c>
      <c r="B9" s="13" t="s">
        <v>280</v>
      </c>
      <c r="C9" s="13" t="s">
        <v>298</v>
      </c>
      <c r="D9" s="13" t="s">
        <v>299</v>
      </c>
      <c r="E9" s="13" t="s">
        <v>305</v>
      </c>
      <c r="F9" s="13" t="s">
        <v>306</v>
      </c>
      <c r="G9" s="13" t="s">
        <v>302</v>
      </c>
      <c r="H9" s="13" t="s">
        <v>153</v>
      </c>
      <c r="I9" s="13" t="s">
        <v>307</v>
      </c>
      <c r="J9" s="13" t="s">
        <v>304</v>
      </c>
      <c r="K9" s="13" t="s">
        <v>308</v>
      </c>
    </row>
    <row r="10" ht="19.5" customHeight="1" spans="1:11">
      <c r="A10" s="150" t="s">
        <v>279</v>
      </c>
      <c r="B10" s="13" t="s">
        <v>280</v>
      </c>
      <c r="C10" s="13" t="s">
        <v>298</v>
      </c>
      <c r="D10" s="13" t="s">
        <v>299</v>
      </c>
      <c r="E10" s="13" t="s">
        <v>309</v>
      </c>
      <c r="F10" s="13" t="s">
        <v>310</v>
      </c>
      <c r="G10" s="13" t="s">
        <v>311</v>
      </c>
      <c r="H10" s="13" t="s">
        <v>312</v>
      </c>
      <c r="I10" s="13" t="s">
        <v>313</v>
      </c>
      <c r="J10" s="13" t="s">
        <v>314</v>
      </c>
      <c r="K10" s="13" t="s">
        <v>315</v>
      </c>
    </row>
    <row r="11" ht="19.5" customHeight="1" spans="1:11">
      <c r="A11" s="150" t="s">
        <v>279</v>
      </c>
      <c r="B11" s="13" t="s">
        <v>280</v>
      </c>
      <c r="C11" s="13" t="s">
        <v>298</v>
      </c>
      <c r="D11" s="13" t="s">
        <v>316</v>
      </c>
      <c r="E11" s="13" t="s">
        <v>317</v>
      </c>
      <c r="F11" s="13" t="s">
        <v>318</v>
      </c>
      <c r="G11" s="13" t="s">
        <v>302</v>
      </c>
      <c r="H11" s="13" t="s">
        <v>141</v>
      </c>
      <c r="I11" s="13" t="s">
        <v>307</v>
      </c>
      <c r="J11" s="13" t="s">
        <v>304</v>
      </c>
      <c r="K11" s="13" t="s">
        <v>319</v>
      </c>
    </row>
    <row r="12" ht="19.5" customHeight="1" spans="1:11">
      <c r="A12" s="150" t="s">
        <v>279</v>
      </c>
      <c r="B12" s="13" t="s">
        <v>280</v>
      </c>
      <c r="C12" s="13" t="s">
        <v>298</v>
      </c>
      <c r="D12" s="13" t="s">
        <v>320</v>
      </c>
      <c r="E12" s="13" t="s">
        <v>321</v>
      </c>
      <c r="F12" s="13" t="s">
        <v>322</v>
      </c>
      <c r="G12" s="13" t="s">
        <v>302</v>
      </c>
      <c r="H12" s="13" t="s">
        <v>323</v>
      </c>
      <c r="I12" s="13" t="s">
        <v>324</v>
      </c>
      <c r="J12" s="13" t="s">
        <v>304</v>
      </c>
      <c r="K12" s="13" t="s">
        <v>325</v>
      </c>
    </row>
    <row r="13" ht="19.5" customHeight="1" spans="1:11">
      <c r="A13" s="150" t="s">
        <v>276</v>
      </c>
      <c r="B13" s="13" t="s">
        <v>277</v>
      </c>
      <c r="C13" s="13" t="s">
        <v>326</v>
      </c>
      <c r="D13" s="13" t="s">
        <v>299</v>
      </c>
      <c r="E13" s="13" t="s">
        <v>300</v>
      </c>
      <c r="F13" s="13" t="s">
        <v>327</v>
      </c>
      <c r="G13" s="13" t="s">
        <v>302</v>
      </c>
      <c r="H13" s="13" t="s">
        <v>328</v>
      </c>
      <c r="I13" s="13" t="s">
        <v>329</v>
      </c>
      <c r="J13" s="13" t="s">
        <v>304</v>
      </c>
      <c r="K13" s="13" t="s">
        <v>327</v>
      </c>
    </row>
    <row r="14" ht="19.5" customHeight="1" spans="1:11">
      <c r="A14" s="150" t="s">
        <v>276</v>
      </c>
      <c r="B14" s="13" t="s">
        <v>277</v>
      </c>
      <c r="C14" s="13" t="s">
        <v>326</v>
      </c>
      <c r="D14" s="13" t="s">
        <v>299</v>
      </c>
      <c r="E14" s="13" t="s">
        <v>305</v>
      </c>
      <c r="F14" s="13" t="s">
        <v>330</v>
      </c>
      <c r="G14" s="13" t="s">
        <v>331</v>
      </c>
      <c r="H14" s="13" t="s">
        <v>332</v>
      </c>
      <c r="I14" s="13" t="s">
        <v>324</v>
      </c>
      <c r="J14" s="13" t="s">
        <v>304</v>
      </c>
      <c r="K14" s="13" t="s">
        <v>333</v>
      </c>
    </row>
    <row r="15" ht="19.5" customHeight="1" spans="1:11">
      <c r="A15" s="150" t="s">
        <v>276</v>
      </c>
      <c r="B15" s="13" t="s">
        <v>277</v>
      </c>
      <c r="C15" s="13" t="s">
        <v>326</v>
      </c>
      <c r="D15" s="13" t="s">
        <v>316</v>
      </c>
      <c r="E15" s="13" t="s">
        <v>317</v>
      </c>
      <c r="F15" s="13" t="s">
        <v>334</v>
      </c>
      <c r="G15" s="13" t="s">
        <v>302</v>
      </c>
      <c r="H15" s="13" t="s">
        <v>323</v>
      </c>
      <c r="I15" s="13" t="s">
        <v>324</v>
      </c>
      <c r="J15" s="13" t="s">
        <v>304</v>
      </c>
      <c r="K15" s="13" t="s">
        <v>334</v>
      </c>
    </row>
    <row r="16" ht="19.5" customHeight="1" spans="1:11">
      <c r="A16" s="150" t="s">
        <v>276</v>
      </c>
      <c r="B16" s="13" t="s">
        <v>277</v>
      </c>
      <c r="C16" s="13" t="s">
        <v>326</v>
      </c>
      <c r="D16" s="13" t="s">
        <v>320</v>
      </c>
      <c r="E16" s="13" t="s">
        <v>321</v>
      </c>
      <c r="F16" s="13" t="s">
        <v>321</v>
      </c>
      <c r="G16" s="13" t="s">
        <v>302</v>
      </c>
      <c r="H16" s="13" t="s">
        <v>323</v>
      </c>
      <c r="I16" s="13" t="s">
        <v>324</v>
      </c>
      <c r="J16" s="13" t="s">
        <v>304</v>
      </c>
      <c r="K16" s="13" t="s">
        <v>321</v>
      </c>
    </row>
    <row r="17" ht="19.5" customHeight="1" spans="1:11">
      <c r="A17" s="150" t="s">
        <v>284</v>
      </c>
      <c r="B17" s="13" t="s">
        <v>285</v>
      </c>
      <c r="C17" s="13" t="s">
        <v>335</v>
      </c>
      <c r="D17" s="13" t="s">
        <v>299</v>
      </c>
      <c r="E17" s="13" t="s">
        <v>300</v>
      </c>
      <c r="F17" s="13" t="s">
        <v>336</v>
      </c>
      <c r="G17" s="13" t="s">
        <v>302</v>
      </c>
      <c r="H17" s="13" t="s">
        <v>141</v>
      </c>
      <c r="I17" s="13" t="s">
        <v>307</v>
      </c>
      <c r="J17" s="13" t="s">
        <v>304</v>
      </c>
      <c r="K17" s="13" t="s">
        <v>336</v>
      </c>
    </row>
    <row r="18" ht="19.5" customHeight="1" spans="1:11">
      <c r="A18" s="150" t="s">
        <v>284</v>
      </c>
      <c r="B18" s="13" t="s">
        <v>285</v>
      </c>
      <c r="C18" s="13" t="s">
        <v>335</v>
      </c>
      <c r="D18" s="13" t="s">
        <v>299</v>
      </c>
      <c r="E18" s="13" t="s">
        <v>305</v>
      </c>
      <c r="F18" s="13" t="s">
        <v>337</v>
      </c>
      <c r="G18" s="13" t="s">
        <v>302</v>
      </c>
      <c r="H18" s="13" t="s">
        <v>141</v>
      </c>
      <c r="I18" s="13" t="s">
        <v>307</v>
      </c>
      <c r="J18" s="13" t="s">
        <v>304</v>
      </c>
      <c r="K18" s="13" t="s">
        <v>338</v>
      </c>
    </row>
    <row r="19" ht="19.5" customHeight="1" spans="1:11">
      <c r="A19" s="150" t="s">
        <v>284</v>
      </c>
      <c r="B19" s="13" t="s">
        <v>285</v>
      </c>
      <c r="C19" s="13" t="s">
        <v>335</v>
      </c>
      <c r="D19" s="13" t="s">
        <v>299</v>
      </c>
      <c r="E19" s="13" t="s">
        <v>309</v>
      </c>
      <c r="F19" s="13" t="s">
        <v>339</v>
      </c>
      <c r="G19" s="13" t="s">
        <v>311</v>
      </c>
      <c r="H19" s="13" t="s">
        <v>312</v>
      </c>
      <c r="I19" s="13" t="s">
        <v>313</v>
      </c>
      <c r="J19" s="13" t="s">
        <v>314</v>
      </c>
      <c r="K19" s="13" t="s">
        <v>315</v>
      </c>
    </row>
    <row r="20" ht="19.5" customHeight="1" spans="1:11">
      <c r="A20" s="150" t="s">
        <v>284</v>
      </c>
      <c r="B20" s="13" t="s">
        <v>285</v>
      </c>
      <c r="C20" s="13" t="s">
        <v>335</v>
      </c>
      <c r="D20" s="13" t="s">
        <v>316</v>
      </c>
      <c r="E20" s="13" t="s">
        <v>317</v>
      </c>
      <c r="F20" s="13" t="s">
        <v>340</v>
      </c>
      <c r="G20" s="13" t="s">
        <v>302</v>
      </c>
      <c r="H20" s="13" t="s">
        <v>141</v>
      </c>
      <c r="I20" s="13" t="s">
        <v>307</v>
      </c>
      <c r="J20" s="13" t="s">
        <v>304</v>
      </c>
      <c r="K20" s="13" t="s">
        <v>341</v>
      </c>
    </row>
    <row r="21" ht="19.5" customHeight="1" spans="1:11">
      <c r="A21" s="150" t="s">
        <v>284</v>
      </c>
      <c r="B21" s="13" t="s">
        <v>285</v>
      </c>
      <c r="C21" s="13" t="s">
        <v>335</v>
      </c>
      <c r="D21" s="13" t="s">
        <v>320</v>
      </c>
      <c r="E21" s="13" t="s">
        <v>321</v>
      </c>
      <c r="F21" s="13" t="s">
        <v>321</v>
      </c>
      <c r="G21" s="13" t="s">
        <v>302</v>
      </c>
      <c r="H21" s="13" t="s">
        <v>323</v>
      </c>
      <c r="I21" s="13" t="s">
        <v>324</v>
      </c>
      <c r="J21" s="13" t="s">
        <v>304</v>
      </c>
      <c r="K21" s="13" t="s">
        <v>342</v>
      </c>
    </row>
    <row r="22" ht="19.5" customHeight="1" spans="1:11">
      <c r="A22" s="150" t="s">
        <v>281</v>
      </c>
      <c r="B22" s="13" t="s">
        <v>282</v>
      </c>
      <c r="C22" s="13" t="s">
        <v>343</v>
      </c>
      <c r="D22" s="13" t="s">
        <v>299</v>
      </c>
      <c r="E22" s="13" t="s">
        <v>305</v>
      </c>
      <c r="F22" s="13" t="s">
        <v>344</v>
      </c>
      <c r="G22" s="13" t="s">
        <v>302</v>
      </c>
      <c r="H22" s="13" t="s">
        <v>332</v>
      </c>
      <c r="I22" s="13" t="s">
        <v>324</v>
      </c>
      <c r="J22" s="13" t="s">
        <v>314</v>
      </c>
      <c r="K22" s="13" t="s">
        <v>344</v>
      </c>
    </row>
    <row r="23" ht="19.5" customHeight="1" spans="1:11">
      <c r="A23" s="150" t="s">
        <v>281</v>
      </c>
      <c r="B23" s="13" t="s">
        <v>282</v>
      </c>
      <c r="C23" s="13" t="s">
        <v>343</v>
      </c>
      <c r="D23" s="13" t="s">
        <v>299</v>
      </c>
      <c r="E23" s="13" t="s">
        <v>309</v>
      </c>
      <c r="F23" s="13" t="s">
        <v>345</v>
      </c>
      <c r="G23" s="13" t="s">
        <v>302</v>
      </c>
      <c r="H23" s="13" t="s">
        <v>312</v>
      </c>
      <c r="I23" s="13" t="s">
        <v>313</v>
      </c>
      <c r="J23" s="13" t="s">
        <v>314</v>
      </c>
      <c r="K23" s="13" t="s">
        <v>345</v>
      </c>
    </row>
    <row r="24" ht="19.5" customHeight="1" spans="1:11">
      <c r="A24" s="150" t="s">
        <v>281</v>
      </c>
      <c r="B24" s="13" t="s">
        <v>282</v>
      </c>
      <c r="C24" s="13" t="s">
        <v>343</v>
      </c>
      <c r="D24" s="13" t="s">
        <v>316</v>
      </c>
      <c r="E24" s="13" t="s">
        <v>317</v>
      </c>
      <c r="F24" s="13" t="s">
        <v>346</v>
      </c>
      <c r="G24" s="13" t="s">
        <v>302</v>
      </c>
      <c r="H24" s="13" t="s">
        <v>144</v>
      </c>
      <c r="I24" s="13" t="s">
        <v>347</v>
      </c>
      <c r="J24" s="13" t="s">
        <v>304</v>
      </c>
      <c r="K24" s="13" t="s">
        <v>346</v>
      </c>
    </row>
    <row r="25" ht="19.5" customHeight="1" spans="1:11">
      <c r="A25" s="150" t="s">
        <v>281</v>
      </c>
      <c r="B25" s="13" t="s">
        <v>282</v>
      </c>
      <c r="C25" s="13" t="s">
        <v>343</v>
      </c>
      <c r="D25" s="13" t="s">
        <v>320</v>
      </c>
      <c r="E25" s="13" t="s">
        <v>321</v>
      </c>
      <c r="F25" s="13" t="s">
        <v>321</v>
      </c>
      <c r="G25" s="13" t="s">
        <v>302</v>
      </c>
      <c r="H25" s="13" t="s">
        <v>323</v>
      </c>
      <c r="I25" s="13" t="s">
        <v>324</v>
      </c>
      <c r="J25" s="13" t="s">
        <v>304</v>
      </c>
      <c r="K25" s="13" t="s">
        <v>321</v>
      </c>
    </row>
    <row r="26" ht="19.5" customHeight="1" spans="1:11">
      <c r="A26" s="150" t="s">
        <v>273</v>
      </c>
      <c r="B26" s="13" t="s">
        <v>274</v>
      </c>
      <c r="C26" s="13" t="s">
        <v>348</v>
      </c>
      <c r="D26" s="13" t="s">
        <v>299</v>
      </c>
      <c r="E26" s="13" t="s">
        <v>300</v>
      </c>
      <c r="F26" s="13" t="s">
        <v>349</v>
      </c>
      <c r="G26" s="13" t="s">
        <v>331</v>
      </c>
      <c r="H26" s="13" t="s">
        <v>153</v>
      </c>
      <c r="I26" s="13" t="s">
        <v>329</v>
      </c>
      <c r="J26" s="13" t="s">
        <v>304</v>
      </c>
      <c r="K26" s="13" t="s">
        <v>349</v>
      </c>
    </row>
    <row r="27" ht="19.5" customHeight="1" spans="1:11">
      <c r="A27" s="150" t="s">
        <v>273</v>
      </c>
      <c r="B27" s="13" t="s">
        <v>274</v>
      </c>
      <c r="C27" s="13" t="s">
        <v>348</v>
      </c>
      <c r="D27" s="13" t="s">
        <v>299</v>
      </c>
      <c r="E27" s="13" t="s">
        <v>305</v>
      </c>
      <c r="F27" s="13" t="s">
        <v>330</v>
      </c>
      <c r="G27" s="13" t="s">
        <v>331</v>
      </c>
      <c r="H27" s="13" t="s">
        <v>332</v>
      </c>
      <c r="I27" s="13" t="s">
        <v>324</v>
      </c>
      <c r="J27" s="13" t="s">
        <v>314</v>
      </c>
      <c r="K27" s="13" t="s">
        <v>330</v>
      </c>
    </row>
    <row r="28" ht="19.5" customHeight="1" spans="1:11">
      <c r="A28" s="150" t="s">
        <v>273</v>
      </c>
      <c r="B28" s="13" t="s">
        <v>274</v>
      </c>
      <c r="C28" s="13" t="s">
        <v>348</v>
      </c>
      <c r="D28" s="13" t="s">
        <v>316</v>
      </c>
      <c r="E28" s="13" t="s">
        <v>317</v>
      </c>
      <c r="F28" s="13" t="s">
        <v>334</v>
      </c>
      <c r="G28" s="13" t="s">
        <v>331</v>
      </c>
      <c r="H28" s="13" t="s">
        <v>323</v>
      </c>
      <c r="I28" s="13" t="s">
        <v>324</v>
      </c>
      <c r="J28" s="13" t="s">
        <v>304</v>
      </c>
      <c r="K28" s="13" t="s">
        <v>334</v>
      </c>
    </row>
    <row r="29" ht="19.5" customHeight="1" spans="1:11">
      <c r="A29" s="150" t="s">
        <v>273</v>
      </c>
      <c r="B29" s="13" t="s">
        <v>274</v>
      </c>
      <c r="C29" s="13" t="s">
        <v>348</v>
      </c>
      <c r="D29" s="13" t="s">
        <v>320</v>
      </c>
      <c r="E29" s="13" t="s">
        <v>321</v>
      </c>
      <c r="F29" s="13" t="s">
        <v>321</v>
      </c>
      <c r="G29" s="13" t="s">
        <v>302</v>
      </c>
      <c r="H29" s="13" t="s">
        <v>323</v>
      </c>
      <c r="I29" s="13" t="s">
        <v>324</v>
      </c>
      <c r="J29" s="13" t="s">
        <v>304</v>
      </c>
      <c r="K29" s="13" t="s">
        <v>321</v>
      </c>
    </row>
    <row r="30" ht="19.5" customHeight="1" spans="1:11">
      <c r="A30" s="150" t="s">
        <v>270</v>
      </c>
      <c r="B30" s="13" t="s">
        <v>271</v>
      </c>
      <c r="C30" s="13" t="s">
        <v>350</v>
      </c>
      <c r="D30" s="13" t="s">
        <v>299</v>
      </c>
      <c r="E30" s="13" t="s">
        <v>300</v>
      </c>
      <c r="F30" s="13" t="s">
        <v>327</v>
      </c>
      <c r="G30" s="13" t="s">
        <v>331</v>
      </c>
      <c r="H30" s="13" t="s">
        <v>351</v>
      </c>
      <c r="I30" s="13" t="s">
        <v>329</v>
      </c>
      <c r="J30" s="13" t="s">
        <v>304</v>
      </c>
      <c r="K30" s="13" t="s">
        <v>352</v>
      </c>
    </row>
    <row r="31" ht="19.5" customHeight="1" spans="1:11">
      <c r="A31" s="150" t="s">
        <v>270</v>
      </c>
      <c r="B31" s="13" t="s">
        <v>271</v>
      </c>
      <c r="C31" s="13" t="s">
        <v>350</v>
      </c>
      <c r="D31" s="13" t="s">
        <v>299</v>
      </c>
      <c r="E31" s="13" t="s">
        <v>305</v>
      </c>
      <c r="F31" s="13" t="s">
        <v>330</v>
      </c>
      <c r="G31" s="13" t="s">
        <v>331</v>
      </c>
      <c r="H31" s="13" t="s">
        <v>332</v>
      </c>
      <c r="I31" s="13" t="s">
        <v>324</v>
      </c>
      <c r="J31" s="13" t="s">
        <v>314</v>
      </c>
      <c r="K31" s="13" t="s">
        <v>353</v>
      </c>
    </row>
    <row r="32" ht="19.5" customHeight="1" spans="1:11">
      <c r="A32" s="150" t="s">
        <v>270</v>
      </c>
      <c r="B32" s="13" t="s">
        <v>271</v>
      </c>
      <c r="C32" s="13" t="s">
        <v>350</v>
      </c>
      <c r="D32" s="13" t="s">
        <v>316</v>
      </c>
      <c r="E32" s="13" t="s">
        <v>317</v>
      </c>
      <c r="F32" s="13" t="s">
        <v>354</v>
      </c>
      <c r="G32" s="13" t="s">
        <v>302</v>
      </c>
      <c r="H32" s="13" t="s">
        <v>323</v>
      </c>
      <c r="I32" s="13" t="s">
        <v>324</v>
      </c>
      <c r="J32" s="13" t="s">
        <v>304</v>
      </c>
      <c r="K32" s="13" t="s">
        <v>334</v>
      </c>
    </row>
    <row r="33" ht="19.5" customHeight="1" spans="1:11">
      <c r="A33" s="150" t="s">
        <v>270</v>
      </c>
      <c r="B33" s="13" t="s">
        <v>271</v>
      </c>
      <c r="C33" s="13" t="s">
        <v>350</v>
      </c>
      <c r="D33" s="13" t="s">
        <v>320</v>
      </c>
      <c r="E33" s="13" t="s">
        <v>321</v>
      </c>
      <c r="F33" s="13" t="s">
        <v>355</v>
      </c>
      <c r="G33" s="13" t="s">
        <v>302</v>
      </c>
      <c r="H33" s="13" t="s">
        <v>323</v>
      </c>
      <c r="I33" s="13" t="s">
        <v>324</v>
      </c>
      <c r="J33" s="13" t="s">
        <v>304</v>
      </c>
      <c r="K33" s="13" t="s">
        <v>355</v>
      </c>
    </row>
  </sheetData>
  <mergeCells count="19">
    <mergeCell ref="B2:K2"/>
    <mergeCell ref="A8:A12"/>
    <mergeCell ref="A13:A16"/>
    <mergeCell ref="A17:A21"/>
    <mergeCell ref="A22:A25"/>
    <mergeCell ref="A26:A29"/>
    <mergeCell ref="A30:A33"/>
    <mergeCell ref="B8:B12"/>
    <mergeCell ref="B13:B16"/>
    <mergeCell ref="B17:B21"/>
    <mergeCell ref="B22:B25"/>
    <mergeCell ref="B26:B29"/>
    <mergeCell ref="B30:B33"/>
    <mergeCell ref="C8:C12"/>
    <mergeCell ref="C13:C16"/>
    <mergeCell ref="C17:C21"/>
    <mergeCell ref="C22:C25"/>
    <mergeCell ref="C26:C29"/>
    <mergeCell ref="C30:C33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3" sqref="A3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96" t="s">
        <v>356</v>
      </c>
    </row>
    <row r="2" ht="28.5" customHeight="1" spans="2:11">
      <c r="B2" s="136" t="s">
        <v>357</v>
      </c>
      <c r="C2" s="20"/>
      <c r="D2" s="20"/>
      <c r="E2" s="20"/>
      <c r="F2" s="20"/>
      <c r="G2" s="80"/>
      <c r="H2" s="20"/>
      <c r="I2" s="80"/>
      <c r="J2" s="80"/>
      <c r="K2" s="20"/>
    </row>
    <row r="3" ht="17.25" customHeight="1" spans="1:2">
      <c r="A3" t="s">
        <v>98</v>
      </c>
      <c r="B3" s="137"/>
    </row>
    <row r="4" ht="44.25" customHeight="1" spans="1:11">
      <c r="A4" s="138" t="s">
        <v>220</v>
      </c>
      <c r="B4" s="46" t="s">
        <v>288</v>
      </c>
      <c r="C4" s="46" t="s">
        <v>289</v>
      </c>
      <c r="D4" s="46" t="s">
        <v>290</v>
      </c>
      <c r="E4" s="46" t="s">
        <v>291</v>
      </c>
      <c r="F4" s="46" t="s">
        <v>292</v>
      </c>
      <c r="G4" s="51" t="s">
        <v>293</v>
      </c>
      <c r="H4" s="46" t="s">
        <v>294</v>
      </c>
      <c r="I4" s="51" t="s">
        <v>295</v>
      </c>
      <c r="J4" s="51" t="s">
        <v>296</v>
      </c>
      <c r="K4" s="46" t="s">
        <v>297</v>
      </c>
    </row>
    <row r="5" ht="14.25" customHeight="1" spans="1:11">
      <c r="A5" s="139">
        <v>1</v>
      </c>
      <c r="B5" s="140">
        <v>2</v>
      </c>
      <c r="C5" s="141">
        <v>3</v>
      </c>
      <c r="D5" s="142">
        <v>4</v>
      </c>
      <c r="E5" s="142">
        <v>5</v>
      </c>
      <c r="F5" s="142">
        <v>6</v>
      </c>
      <c r="G5" s="142">
        <v>7</v>
      </c>
      <c r="H5" s="141">
        <v>8</v>
      </c>
      <c r="I5" s="142">
        <v>8</v>
      </c>
      <c r="J5" s="141">
        <v>10</v>
      </c>
      <c r="K5" s="141">
        <v>11</v>
      </c>
    </row>
    <row r="6" ht="42" customHeight="1" spans="1:11">
      <c r="A6" s="14"/>
      <c r="B6" s="13"/>
      <c r="C6" s="143"/>
      <c r="D6" s="143"/>
      <c r="E6" s="143"/>
      <c r="F6" s="144"/>
      <c r="G6" s="145"/>
      <c r="H6" s="144"/>
      <c r="I6" s="145"/>
      <c r="J6" s="145"/>
      <c r="K6" s="144"/>
    </row>
    <row r="7" ht="51.75" customHeight="1" spans="1:11">
      <c r="A7" s="139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358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3" sqref="A3:C3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12">
        <v>1</v>
      </c>
      <c r="B1" s="113">
        <v>0</v>
      </c>
      <c r="C1" s="112">
        <v>1</v>
      </c>
      <c r="D1" s="129"/>
      <c r="E1" s="129"/>
      <c r="F1" s="111" t="s">
        <v>359</v>
      </c>
    </row>
    <row r="2" ht="26.25" customHeight="1" spans="1:6">
      <c r="A2" s="116" t="s">
        <v>360</v>
      </c>
      <c r="B2" s="116" t="s">
        <v>360</v>
      </c>
      <c r="C2" s="117"/>
      <c r="D2" s="130"/>
      <c r="E2" s="130"/>
      <c r="F2" s="130"/>
    </row>
    <row r="3" ht="13.5" customHeight="1" spans="1:6">
      <c r="A3" s="4" t="str">
        <f>"单位名称："&amp;"曲靖师范学院附属小学"</f>
        <v>单位名称：曲靖师范学院附属小学</v>
      </c>
      <c r="B3" s="4" t="s">
        <v>361</v>
      </c>
      <c r="C3" s="112"/>
      <c r="D3" s="129"/>
      <c r="E3" s="129"/>
      <c r="F3" s="305" t="s">
        <v>2</v>
      </c>
    </row>
    <row r="4" ht="19.5" customHeight="1" spans="1:6">
      <c r="A4" s="131" t="s">
        <v>362</v>
      </c>
      <c r="B4" s="132" t="s">
        <v>46</v>
      </c>
      <c r="C4" s="131" t="s">
        <v>47</v>
      </c>
      <c r="D4" s="10" t="s">
        <v>363</v>
      </c>
      <c r="E4" s="10"/>
      <c r="F4" s="10"/>
    </row>
    <row r="5" ht="18.75" customHeight="1" spans="1:6">
      <c r="A5" s="131"/>
      <c r="B5" s="133"/>
      <c r="C5" s="131"/>
      <c r="D5" s="10" t="s">
        <v>28</v>
      </c>
      <c r="E5" s="10" t="s">
        <v>48</v>
      </c>
      <c r="F5" s="10" t="s">
        <v>49</v>
      </c>
    </row>
    <row r="6" ht="23.25" customHeight="1" spans="1:6">
      <c r="A6" s="51">
        <v>1</v>
      </c>
      <c r="B6" s="124" t="s">
        <v>141</v>
      </c>
      <c r="C6" s="51">
        <v>3</v>
      </c>
      <c r="D6" s="125">
        <v>4</v>
      </c>
      <c r="E6" s="125">
        <v>5</v>
      </c>
      <c r="F6" s="125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4" t="s">
        <v>95</v>
      </c>
      <c r="B9" s="134" t="s">
        <v>95</v>
      </c>
      <c r="C9" s="135" t="s">
        <v>95</v>
      </c>
      <c r="D9" s="15"/>
      <c r="E9" s="15"/>
      <c r="F9" s="15"/>
    </row>
    <row r="10" customHeight="1" spans="1:1">
      <c r="A10" t="s">
        <v>364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1" sqref="B21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12">
        <v>1</v>
      </c>
      <c r="B1" s="113">
        <v>0</v>
      </c>
      <c r="C1" s="112">
        <v>1</v>
      </c>
      <c r="D1" s="114"/>
      <c r="E1" s="114"/>
      <c r="F1" s="115" t="s">
        <v>359</v>
      </c>
    </row>
    <row r="2" ht="26.25" customHeight="1" spans="1:6">
      <c r="A2" s="116" t="s">
        <v>365</v>
      </c>
      <c r="B2" s="116" t="s">
        <v>360</v>
      </c>
      <c r="C2" s="117"/>
      <c r="D2" s="118"/>
      <c r="E2" s="118"/>
      <c r="F2" s="118"/>
    </row>
    <row r="3" ht="13.5" customHeight="1" spans="1:6">
      <c r="A3" s="4" t="str">
        <f>"单位名称："&amp;"曲靖师范学院附属小学"</f>
        <v>单位名称：曲靖师范学院附属小学</v>
      </c>
      <c r="B3" s="119" t="s">
        <v>361</v>
      </c>
      <c r="C3" s="112"/>
      <c r="D3" s="114"/>
      <c r="E3" s="114"/>
      <c r="F3" s="305" t="s">
        <v>2</v>
      </c>
    </row>
    <row r="4" ht="19.5" customHeight="1" spans="1:6">
      <c r="A4" s="120" t="s">
        <v>362</v>
      </c>
      <c r="B4" s="121" t="s">
        <v>46</v>
      </c>
      <c r="C4" s="120" t="s">
        <v>47</v>
      </c>
      <c r="D4" s="37" t="s">
        <v>366</v>
      </c>
      <c r="E4" s="38"/>
      <c r="F4" s="39"/>
    </row>
    <row r="5" ht="18.75" customHeight="1" spans="1:6">
      <c r="A5" s="122"/>
      <c r="B5" s="123"/>
      <c r="C5" s="122"/>
      <c r="D5" s="25" t="s">
        <v>28</v>
      </c>
      <c r="E5" s="37" t="s">
        <v>48</v>
      </c>
      <c r="F5" s="25" t="s">
        <v>49</v>
      </c>
    </row>
    <row r="6" ht="18.75" customHeight="1" spans="1:6">
      <c r="A6" s="51">
        <v>1</v>
      </c>
      <c r="B6" s="124" t="s">
        <v>141</v>
      </c>
      <c r="C6" s="51">
        <v>3</v>
      </c>
      <c r="D6" s="125">
        <v>4</v>
      </c>
      <c r="E6" s="125">
        <v>5</v>
      </c>
      <c r="F6" s="125">
        <v>6</v>
      </c>
    </row>
    <row r="7" ht="21" customHeight="1" spans="1:6">
      <c r="A7" s="13"/>
      <c r="B7" s="126"/>
      <c r="C7" s="126"/>
      <c r="D7" s="15"/>
      <c r="E7" s="15"/>
      <c r="F7" s="15"/>
    </row>
    <row r="8" ht="21" customHeight="1" spans="1:6">
      <c r="A8" s="126"/>
      <c r="B8" s="13"/>
      <c r="C8" s="13"/>
      <c r="D8" s="15"/>
      <c r="E8" s="15"/>
      <c r="F8" s="15"/>
    </row>
    <row r="9" ht="18.75" customHeight="1" spans="1:6">
      <c r="A9" s="127" t="s">
        <v>95</v>
      </c>
      <c r="B9" s="127" t="s">
        <v>95</v>
      </c>
      <c r="C9" s="128" t="s">
        <v>95</v>
      </c>
      <c r="D9" s="15"/>
      <c r="E9" s="15"/>
      <c r="F9" s="15"/>
    </row>
    <row r="10" customHeight="1" spans="1:1">
      <c r="A10" t="s">
        <v>367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zoomScale="90" zoomScaleNormal="90" topLeftCell="F1" workbookViewId="0">
      <selection activeCell="F21" sqref="F21:F22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96"/>
      <c r="P1" s="96"/>
      <c r="Q1" s="40" t="s">
        <v>368</v>
      </c>
    </row>
    <row r="2" ht="27.75" customHeight="1" spans="1:17">
      <c r="A2" s="41" t="s">
        <v>369</v>
      </c>
      <c r="B2" s="20"/>
      <c r="C2" s="20"/>
      <c r="D2" s="20"/>
      <c r="E2" s="20"/>
      <c r="F2" s="20"/>
      <c r="G2" s="20"/>
      <c r="H2" s="20"/>
      <c r="I2" s="20"/>
      <c r="J2" s="20"/>
      <c r="K2" s="80"/>
      <c r="L2" s="20"/>
      <c r="M2" s="20"/>
      <c r="N2" s="20"/>
      <c r="O2" s="80"/>
      <c r="P2" s="80"/>
      <c r="Q2" s="20"/>
    </row>
    <row r="3" ht="18.75" customHeight="1" spans="1:17">
      <c r="A3" s="42" t="str">
        <f>"单位名称："&amp;"曲靖师范学院附属小学"</f>
        <v>单位名称：曲靖师范学院附属小学</v>
      </c>
      <c r="B3" s="22"/>
      <c r="C3" s="22"/>
      <c r="D3" s="22"/>
      <c r="E3" s="22"/>
      <c r="F3" s="22"/>
      <c r="G3" s="22"/>
      <c r="H3" s="22"/>
      <c r="I3" s="22"/>
      <c r="J3" s="22"/>
      <c r="O3" s="98"/>
      <c r="P3" s="98"/>
      <c r="Q3" s="305" t="s">
        <v>2</v>
      </c>
    </row>
    <row r="4" ht="15.75" customHeight="1" spans="1:17">
      <c r="A4" s="24" t="s">
        <v>370</v>
      </c>
      <c r="B4" s="84" t="s">
        <v>371</v>
      </c>
      <c r="C4" s="84" t="s">
        <v>372</v>
      </c>
      <c r="D4" s="84" t="s">
        <v>373</v>
      </c>
      <c r="E4" s="84" t="s">
        <v>374</v>
      </c>
      <c r="F4" s="84" t="s">
        <v>375</v>
      </c>
      <c r="G4" s="44" t="s">
        <v>226</v>
      </c>
      <c r="H4" s="44"/>
      <c r="I4" s="44"/>
      <c r="J4" s="44"/>
      <c r="K4" s="99"/>
      <c r="L4" s="44"/>
      <c r="M4" s="44"/>
      <c r="N4" s="44"/>
      <c r="O4" s="100"/>
      <c r="P4" s="99"/>
      <c r="Q4" s="45"/>
    </row>
    <row r="5" ht="17.25" customHeight="1" spans="1:17">
      <c r="A5" s="27"/>
      <c r="B5" s="86"/>
      <c r="C5" s="86"/>
      <c r="D5" s="86"/>
      <c r="E5" s="86"/>
      <c r="F5" s="86"/>
      <c r="G5" s="86" t="s">
        <v>28</v>
      </c>
      <c r="H5" s="86" t="s">
        <v>31</v>
      </c>
      <c r="I5" s="86" t="s">
        <v>376</v>
      </c>
      <c r="J5" s="86" t="s">
        <v>377</v>
      </c>
      <c r="K5" s="87" t="s">
        <v>378</v>
      </c>
      <c r="L5" s="101" t="s">
        <v>35</v>
      </c>
      <c r="M5" s="101"/>
      <c r="N5" s="101"/>
      <c r="O5" s="102"/>
      <c r="P5" s="107"/>
      <c r="Q5" s="88"/>
    </row>
    <row r="6" ht="54" customHeight="1" spans="1:17">
      <c r="A6" s="30"/>
      <c r="B6" s="88"/>
      <c r="C6" s="88"/>
      <c r="D6" s="88"/>
      <c r="E6" s="88"/>
      <c r="F6" s="88"/>
      <c r="G6" s="88"/>
      <c r="H6" s="88" t="s">
        <v>30</v>
      </c>
      <c r="I6" s="88"/>
      <c r="J6" s="88"/>
      <c r="K6" s="89"/>
      <c r="L6" s="88" t="s">
        <v>30</v>
      </c>
      <c r="M6" s="88" t="s">
        <v>36</v>
      </c>
      <c r="N6" s="88" t="s">
        <v>231</v>
      </c>
      <c r="O6" s="52" t="s">
        <v>38</v>
      </c>
      <c r="P6" s="89" t="s">
        <v>39</v>
      </c>
      <c r="Q6" s="88" t="s">
        <v>40</v>
      </c>
    </row>
    <row r="7" ht="15" customHeight="1" spans="1:17">
      <c r="A7" s="31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21" customHeight="1" spans="1:17">
      <c r="A8" s="13"/>
      <c r="B8" s="90"/>
      <c r="C8" s="90"/>
      <c r="D8" s="90"/>
      <c r="E8" s="11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92" t="s">
        <v>95</v>
      </c>
      <c r="B10" s="93"/>
      <c r="C10" s="93"/>
      <c r="D10" s="93"/>
      <c r="E10" s="11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379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3" sqref="$A3:$XFD3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77"/>
      <c r="B1" s="77"/>
      <c r="C1" s="77"/>
      <c r="D1" s="78"/>
      <c r="E1" s="78"/>
      <c r="F1" s="78"/>
      <c r="G1" s="78"/>
      <c r="H1" s="77"/>
      <c r="I1" s="77"/>
      <c r="J1" s="77"/>
      <c r="K1" s="77"/>
      <c r="L1" s="95"/>
      <c r="M1" s="77"/>
      <c r="N1" s="77"/>
      <c r="O1" s="77"/>
      <c r="P1" s="96"/>
      <c r="Q1" s="103"/>
      <c r="R1" s="104" t="s">
        <v>380</v>
      </c>
    </row>
    <row r="2" ht="27.75" customHeight="1" spans="1:18">
      <c r="A2" s="41" t="s">
        <v>381</v>
      </c>
      <c r="B2" s="79"/>
      <c r="C2" s="79"/>
      <c r="D2" s="80"/>
      <c r="E2" s="80"/>
      <c r="F2" s="80"/>
      <c r="G2" s="80"/>
      <c r="H2" s="79"/>
      <c r="I2" s="79"/>
      <c r="J2" s="79"/>
      <c r="K2" s="79"/>
      <c r="L2" s="97"/>
      <c r="M2" s="79"/>
      <c r="N2" s="79"/>
      <c r="O2" s="79"/>
      <c r="P2" s="80"/>
      <c r="Q2" s="97"/>
      <c r="R2" s="79"/>
    </row>
    <row r="3" ht="18.75" customHeight="1" spans="1:18">
      <c r="A3" s="81" t="str">
        <f>"单位名称："&amp;"曲靖师范学院附属小学"</f>
        <v>单位名称：曲靖师范学院附属小学</v>
      </c>
      <c r="B3" s="82"/>
      <c r="C3" s="82"/>
      <c r="D3" s="83"/>
      <c r="E3" s="83"/>
      <c r="F3" s="83"/>
      <c r="G3" s="83"/>
      <c r="H3" s="82"/>
      <c r="I3" s="82"/>
      <c r="J3" s="82"/>
      <c r="K3" s="82"/>
      <c r="L3" s="95"/>
      <c r="M3" s="77"/>
      <c r="N3" s="77"/>
      <c r="O3" s="77"/>
      <c r="P3" s="98"/>
      <c r="Q3" s="105"/>
      <c r="R3" s="308" t="s">
        <v>2</v>
      </c>
    </row>
    <row r="4" ht="15.75" customHeight="1" spans="1:18">
      <c r="A4" s="24" t="s">
        <v>370</v>
      </c>
      <c r="B4" s="84" t="s">
        <v>382</v>
      </c>
      <c r="C4" s="84" t="s">
        <v>383</v>
      </c>
      <c r="D4" s="85" t="s">
        <v>384</v>
      </c>
      <c r="E4" s="85" t="s">
        <v>385</v>
      </c>
      <c r="F4" s="85" t="s">
        <v>386</v>
      </c>
      <c r="G4" s="85" t="s">
        <v>387</v>
      </c>
      <c r="H4" s="44" t="s">
        <v>226</v>
      </c>
      <c r="I4" s="44"/>
      <c r="J4" s="44"/>
      <c r="K4" s="44"/>
      <c r="L4" s="99"/>
      <c r="M4" s="44"/>
      <c r="N4" s="44"/>
      <c r="O4" s="44"/>
      <c r="P4" s="100"/>
      <c r="Q4" s="99"/>
      <c r="R4" s="45"/>
    </row>
    <row r="5" ht="17.25" customHeight="1" spans="1:18">
      <c r="A5" s="27"/>
      <c r="B5" s="86"/>
      <c r="C5" s="86"/>
      <c r="D5" s="87"/>
      <c r="E5" s="87"/>
      <c r="F5" s="87"/>
      <c r="G5" s="87"/>
      <c r="H5" s="86" t="s">
        <v>28</v>
      </c>
      <c r="I5" s="86" t="s">
        <v>31</v>
      </c>
      <c r="J5" s="86" t="s">
        <v>376</v>
      </c>
      <c r="K5" s="86" t="s">
        <v>377</v>
      </c>
      <c r="L5" s="87" t="s">
        <v>378</v>
      </c>
      <c r="M5" s="101" t="s">
        <v>388</v>
      </c>
      <c r="N5" s="101"/>
      <c r="O5" s="101"/>
      <c r="P5" s="102"/>
      <c r="Q5" s="107"/>
      <c r="R5" s="88"/>
    </row>
    <row r="6" ht="54" customHeight="1" spans="1:18">
      <c r="A6" s="30"/>
      <c r="B6" s="88"/>
      <c r="C6" s="88"/>
      <c r="D6" s="89"/>
      <c r="E6" s="89"/>
      <c r="F6" s="89"/>
      <c r="G6" s="89"/>
      <c r="H6" s="88"/>
      <c r="I6" s="88" t="s">
        <v>30</v>
      </c>
      <c r="J6" s="88"/>
      <c r="K6" s="88"/>
      <c r="L6" s="89"/>
      <c r="M6" s="88" t="s">
        <v>30</v>
      </c>
      <c r="N6" s="88" t="s">
        <v>36</v>
      </c>
      <c r="O6" s="88" t="s">
        <v>231</v>
      </c>
      <c r="P6" s="52" t="s">
        <v>38</v>
      </c>
      <c r="Q6" s="89" t="s">
        <v>39</v>
      </c>
      <c r="R6" s="88" t="s">
        <v>40</v>
      </c>
    </row>
    <row r="7" ht="15" customHeight="1" spans="1:18">
      <c r="A7" s="30">
        <v>1</v>
      </c>
      <c r="B7" s="88">
        <v>2</v>
      </c>
      <c r="C7" s="88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</row>
    <row r="8" ht="21" customHeight="1" spans="1:18">
      <c r="A8" s="13"/>
      <c r="B8" s="90"/>
      <c r="C8" s="90"/>
      <c r="D8" s="91"/>
      <c r="E8" s="91"/>
      <c r="F8" s="91"/>
      <c r="G8" s="9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92" t="s">
        <v>389</v>
      </c>
      <c r="B10" s="93"/>
      <c r="C10" s="94"/>
      <c r="D10" s="91"/>
      <c r="E10" s="91"/>
      <c r="F10" s="91"/>
      <c r="G10" s="9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390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5"/>
  <sheetViews>
    <sheetView showZeros="0" tabSelected="1" workbookViewId="0">
      <selection activeCell="E15" sqref="E15"/>
    </sheetView>
  </sheetViews>
  <sheetFormatPr defaultColWidth="8.87962962962963" defaultRowHeight="14.25" customHeight="1" outlineLevelCol="5"/>
  <cols>
    <col min="1" max="1" width="37.712962962963" style="55" customWidth="1"/>
    <col min="2" max="4" width="13.4259259259259" style="55" customWidth="1"/>
    <col min="5" max="6" width="21.8796296296296" style="55" customWidth="1"/>
    <col min="7" max="7" width="9.12962962962963" style="54" customWidth="1"/>
    <col min="8" max="240" width="9.12962962962963" style="54"/>
    <col min="241" max="16384" width="8.87962962962963" style="54"/>
  </cols>
  <sheetData>
    <row r="1" s="54" customFormat="1" ht="13.5" customHeight="1" spans="1:6">
      <c r="A1" s="56"/>
      <c r="B1" s="56"/>
      <c r="C1" s="56"/>
      <c r="D1" s="57"/>
      <c r="E1" s="55"/>
      <c r="F1" s="55"/>
    </row>
    <row r="2" s="54" customFormat="1" ht="27.75" customHeight="1" spans="1:6">
      <c r="A2" s="58" t="s">
        <v>391</v>
      </c>
      <c r="B2" s="59"/>
      <c r="C2" s="59"/>
      <c r="D2" s="59"/>
      <c r="E2" s="60"/>
      <c r="F2" s="60"/>
    </row>
    <row r="3" s="54" customFormat="1" ht="18.75" customHeight="1" spans="1:6">
      <c r="A3" s="61" t="str">
        <f>"单位名称："&amp;"曲靖师范学院附属小学"</f>
        <v>单位名称：曲靖师范学院附属小学</v>
      </c>
      <c r="B3" s="62"/>
      <c r="C3" s="62"/>
      <c r="D3" s="63"/>
      <c r="E3" s="64"/>
      <c r="F3" s="64"/>
    </row>
    <row r="4" s="54" customFormat="1" ht="19.5" customHeight="1" spans="1:6">
      <c r="A4" s="65" t="s">
        <v>392</v>
      </c>
      <c r="B4" s="66" t="s">
        <v>226</v>
      </c>
      <c r="C4" s="66"/>
      <c r="D4" s="66"/>
      <c r="E4" s="67" t="s">
        <v>393</v>
      </c>
      <c r="F4" s="67"/>
    </row>
    <row r="5" s="54" customFormat="1" ht="40.5" customHeight="1" spans="1:6">
      <c r="A5" s="68"/>
      <c r="B5" s="66" t="s">
        <v>28</v>
      </c>
      <c r="C5" s="69" t="s">
        <v>31</v>
      </c>
      <c r="D5" s="69" t="s">
        <v>394</v>
      </c>
      <c r="E5" s="66" t="s">
        <v>395</v>
      </c>
      <c r="F5" s="66" t="s">
        <v>396</v>
      </c>
    </row>
    <row r="6" s="54" customFormat="1" ht="19.5" customHeight="1" spans="1:6">
      <c r="A6" s="70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</row>
    <row r="7" s="54" customFormat="1" ht="19.5" customHeight="1" spans="1:6">
      <c r="A7" s="71" t="s">
        <v>397</v>
      </c>
      <c r="B7" s="72"/>
      <c r="C7" s="73" t="s">
        <v>397</v>
      </c>
      <c r="D7" s="72"/>
      <c r="E7" s="73" t="s">
        <v>397</v>
      </c>
      <c r="F7" s="73" t="s">
        <v>397</v>
      </c>
    </row>
    <row r="8" s="54" customFormat="1" ht="19.5" customHeight="1" spans="1:6">
      <c r="A8" s="74" t="s">
        <v>397</v>
      </c>
      <c r="B8" s="73" t="s">
        <v>397</v>
      </c>
      <c r="C8" s="73" t="s">
        <v>397</v>
      </c>
      <c r="D8" s="75" t="s">
        <v>397</v>
      </c>
      <c r="E8" s="73" t="s">
        <v>397</v>
      </c>
      <c r="F8" s="73" t="s">
        <v>397</v>
      </c>
    </row>
    <row r="9" customFormat="1" customHeight="1" spans="1:1">
      <c r="A9" t="s">
        <v>398</v>
      </c>
    </row>
    <row r="14" s="54" customFormat="1" customHeight="1" spans="1:6">
      <c r="A14" s="55"/>
      <c r="B14" s="55"/>
      <c r="C14" s="55"/>
      <c r="D14" s="76"/>
      <c r="E14" s="55"/>
      <c r="F14" s="55"/>
    </row>
    <row r="15" s="54" customFormat="1" customHeight="1" spans="1:6">
      <c r="A15" s="55"/>
      <c r="B15" s="55"/>
      <c r="C15" s="55"/>
      <c r="D15" s="76"/>
      <c r="E15" s="55"/>
      <c r="F15" s="55"/>
    </row>
    <row r="25" s="54" customFormat="1" customHeight="1" spans="1:6">
      <c r="A25" s="55"/>
      <c r="B25" s="55"/>
      <c r="C25" s="55"/>
      <c r="D25" s="76"/>
      <c r="E25" s="55"/>
      <c r="F25" s="55"/>
    </row>
    <row r="33" s="54" customFormat="1" customHeight="1" spans="1:6">
      <c r="A33" s="55"/>
      <c r="B33" s="76"/>
      <c r="C33" s="55"/>
      <c r="D33" s="76"/>
      <c r="E33" s="55"/>
      <c r="F33" s="55"/>
    </row>
    <row r="34" s="54" customFormat="1" customHeight="1" spans="1:6">
      <c r="A34" s="55"/>
      <c r="B34" s="76"/>
      <c r="C34" s="55"/>
      <c r="D34" s="76"/>
      <c r="E34" s="55"/>
      <c r="F34" s="55"/>
    </row>
    <row r="35" s="54" customFormat="1" customHeight="1" spans="1:6">
      <c r="A35" s="55"/>
      <c r="B35" s="76"/>
      <c r="C35" s="55"/>
      <c r="D35" s="76"/>
      <c r="E35" s="55"/>
      <c r="F35" s="55"/>
    </row>
  </sheetData>
  <mergeCells count="5">
    <mergeCell ref="A2:F2"/>
    <mergeCell ref="A3:F3"/>
    <mergeCell ref="B4:D4"/>
    <mergeCell ref="E4:F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5" sqref="B15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399</v>
      </c>
    </row>
    <row r="2" ht="28.5" customHeight="1" spans="1:10">
      <c r="A2" s="49" t="s">
        <v>400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"单位名称："&amp;"曲靖师范学院附属小学"</f>
        <v>单位名称：曲靖师范学院附属小学</v>
      </c>
    </row>
    <row r="4" ht="44.25" customHeight="1" spans="1:10">
      <c r="A4" s="46" t="s">
        <v>288</v>
      </c>
      <c r="B4" s="46" t="s">
        <v>289</v>
      </c>
      <c r="C4" s="46" t="s">
        <v>290</v>
      </c>
      <c r="D4" s="46" t="s">
        <v>291</v>
      </c>
      <c r="E4" s="46" t="s">
        <v>292</v>
      </c>
      <c r="F4" s="51" t="s">
        <v>293</v>
      </c>
      <c r="G4" s="46" t="s">
        <v>294</v>
      </c>
      <c r="H4" s="51" t="s">
        <v>295</v>
      </c>
      <c r="I4" s="51" t="s">
        <v>296</v>
      </c>
      <c r="J4" s="46" t="s">
        <v>297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401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G17" sqref="G17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402</v>
      </c>
    </row>
    <row r="2" ht="28.5" customHeight="1" spans="1:8">
      <c r="A2" s="41" t="s">
        <v>403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"单位名称："&amp;"曲靖师范学院附属小学"</f>
        <v>单位名称：曲靖师范学院附属小学</v>
      </c>
      <c r="B3" s="21"/>
    </row>
    <row r="4" ht="18" customHeight="1" spans="1:8">
      <c r="A4" s="24" t="s">
        <v>362</v>
      </c>
      <c r="B4" s="24" t="s">
        <v>404</v>
      </c>
      <c r="C4" s="24" t="s">
        <v>405</v>
      </c>
      <c r="D4" s="24" t="s">
        <v>406</v>
      </c>
      <c r="E4" s="24" t="s">
        <v>407</v>
      </c>
      <c r="F4" s="43" t="s">
        <v>408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374</v>
      </c>
      <c r="G5" s="46" t="s">
        <v>409</v>
      </c>
      <c r="H5" s="46" t="s">
        <v>410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/>
      <c r="B8" s="48"/>
      <c r="C8" s="48"/>
      <c r="D8" s="48"/>
      <c r="E8" s="48"/>
      <c r="F8" s="13"/>
      <c r="G8" s="15"/>
      <c r="H8" s="15"/>
    </row>
    <row r="9" customHeight="1" spans="1:1">
      <c r="A9" t="s">
        <v>411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18" sqref="C18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412</v>
      </c>
    </row>
    <row r="2" ht="27.75" customHeight="1" spans="1:11">
      <c r="A2" s="20" t="s">
        <v>413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"单位名称："&amp;"曲靖师范学院附属小学"</f>
        <v>单位名称：曲靖师范学院附属小学</v>
      </c>
      <c r="B3" s="21"/>
      <c r="C3" s="21"/>
      <c r="D3" s="21"/>
      <c r="E3" s="21"/>
      <c r="F3" s="21"/>
      <c r="G3" s="21"/>
      <c r="H3" s="22"/>
      <c r="I3" s="22"/>
      <c r="J3" s="22"/>
      <c r="K3" s="309" t="s">
        <v>2</v>
      </c>
    </row>
    <row r="4" ht="21.75" customHeight="1" spans="1:11">
      <c r="A4" s="23" t="s">
        <v>264</v>
      </c>
      <c r="B4" s="23" t="s">
        <v>221</v>
      </c>
      <c r="C4" s="23" t="s">
        <v>219</v>
      </c>
      <c r="D4" s="24" t="s">
        <v>222</v>
      </c>
      <c r="E4" s="24" t="s">
        <v>223</v>
      </c>
      <c r="F4" s="24" t="s">
        <v>265</v>
      </c>
      <c r="G4" s="24" t="s">
        <v>266</v>
      </c>
      <c r="H4" s="25" t="s">
        <v>28</v>
      </c>
      <c r="I4" s="37" t="s">
        <v>414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31</v>
      </c>
      <c r="J5" s="24" t="s">
        <v>32</v>
      </c>
      <c r="K5" s="24" t="s">
        <v>33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30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95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3" sqref="A3:D3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8"/>
      <c r="J1"/>
      <c r="K1"/>
      <c r="L1"/>
      <c r="M1"/>
      <c r="N1"/>
      <c r="O1" s="78"/>
      <c r="P1" s="78"/>
      <c r="Q1" s="78"/>
      <c r="R1" s="78"/>
      <c r="S1" s="105" t="s">
        <v>23</v>
      </c>
      <c r="T1" s="36" t="s">
        <v>23</v>
      </c>
    </row>
    <row r="2" ht="36" customHeight="1" spans="1:20">
      <c r="A2" s="265" t="s">
        <v>24</v>
      </c>
      <c r="B2" s="20"/>
      <c r="C2" s="20"/>
      <c r="D2" s="20"/>
      <c r="E2" s="20"/>
      <c r="F2" s="20"/>
      <c r="G2" s="20"/>
      <c r="H2" s="20"/>
      <c r="I2" s="80"/>
      <c r="J2" s="20"/>
      <c r="K2" s="20"/>
      <c r="L2" s="20"/>
      <c r="M2" s="20"/>
      <c r="N2" s="20"/>
      <c r="O2" s="80"/>
      <c r="P2" s="80"/>
      <c r="Q2" s="80"/>
      <c r="R2" s="80"/>
      <c r="S2" s="20"/>
      <c r="T2" s="80"/>
    </row>
    <row r="3" ht="20.25" customHeight="1" spans="1:20">
      <c r="A3" s="42" t="str">
        <f>"单位名称："&amp;"曲靖师范学院附属小学"</f>
        <v>单位名称：曲靖师范学院附属小学</v>
      </c>
      <c r="B3" s="22"/>
      <c r="C3" s="22"/>
      <c r="D3" s="22"/>
      <c r="E3" s="22"/>
      <c r="F3" s="22"/>
      <c r="G3" s="22"/>
      <c r="H3" s="22"/>
      <c r="I3" s="83"/>
      <c r="J3" s="22"/>
      <c r="K3" s="22"/>
      <c r="L3" s="22"/>
      <c r="M3" s="22"/>
      <c r="N3" s="22"/>
      <c r="O3" s="83"/>
      <c r="P3" s="83"/>
      <c r="Q3" s="83"/>
      <c r="R3" s="83"/>
      <c r="S3" s="303" t="s">
        <v>2</v>
      </c>
      <c r="T3" s="287" t="s">
        <v>25</v>
      </c>
    </row>
    <row r="4" ht="18.75" customHeight="1" spans="1:20">
      <c r="A4" s="266" t="s">
        <v>26</v>
      </c>
      <c r="B4" s="267" t="s">
        <v>27</v>
      </c>
      <c r="C4" s="267" t="s">
        <v>28</v>
      </c>
      <c r="D4" s="268" t="s">
        <v>29</v>
      </c>
      <c r="E4" s="269"/>
      <c r="F4" s="269"/>
      <c r="G4" s="269"/>
      <c r="H4" s="269"/>
      <c r="I4" s="279"/>
      <c r="J4" s="269"/>
      <c r="K4" s="269"/>
      <c r="L4" s="269"/>
      <c r="M4" s="269"/>
      <c r="N4" s="280"/>
      <c r="O4" s="268" t="s">
        <v>19</v>
      </c>
      <c r="P4" s="268"/>
      <c r="Q4" s="268"/>
      <c r="R4" s="268"/>
      <c r="S4" s="269"/>
      <c r="T4" s="288"/>
    </row>
    <row r="5" ht="24.75" customHeight="1" spans="1:20">
      <c r="A5" s="270"/>
      <c r="B5" s="271"/>
      <c r="C5" s="271"/>
      <c r="D5" s="271" t="s">
        <v>30</v>
      </c>
      <c r="E5" s="271" t="s">
        <v>31</v>
      </c>
      <c r="F5" s="271" t="s">
        <v>32</v>
      </c>
      <c r="G5" s="271" t="s">
        <v>33</v>
      </c>
      <c r="H5" s="271" t="s">
        <v>34</v>
      </c>
      <c r="I5" s="281" t="s">
        <v>35</v>
      </c>
      <c r="J5" s="282"/>
      <c r="K5" s="282"/>
      <c r="L5" s="282"/>
      <c r="M5" s="282"/>
      <c r="N5" s="283"/>
      <c r="O5" s="284" t="s">
        <v>30</v>
      </c>
      <c r="P5" s="284" t="s">
        <v>31</v>
      </c>
      <c r="Q5" s="266" t="s">
        <v>32</v>
      </c>
      <c r="R5" s="267" t="s">
        <v>33</v>
      </c>
      <c r="S5" s="289" t="s">
        <v>34</v>
      </c>
      <c r="T5" s="267" t="s">
        <v>35</v>
      </c>
    </row>
    <row r="6" ht="24.75" customHeight="1" spans="1:20">
      <c r="A6" s="272"/>
      <c r="B6" s="273"/>
      <c r="C6" s="273"/>
      <c r="D6" s="273"/>
      <c r="E6" s="273"/>
      <c r="F6" s="273"/>
      <c r="G6" s="273"/>
      <c r="H6" s="273"/>
      <c r="I6" s="12" t="s">
        <v>30</v>
      </c>
      <c r="J6" s="285" t="s">
        <v>36</v>
      </c>
      <c r="K6" s="285" t="s">
        <v>37</v>
      </c>
      <c r="L6" s="285" t="s">
        <v>38</v>
      </c>
      <c r="M6" s="285" t="s">
        <v>39</v>
      </c>
      <c r="N6" s="285" t="s">
        <v>40</v>
      </c>
      <c r="O6" s="286"/>
      <c r="P6" s="286"/>
      <c r="Q6" s="290"/>
      <c r="R6" s="286"/>
      <c r="S6" s="273"/>
      <c r="T6" s="273"/>
    </row>
    <row r="7" ht="16.5" customHeight="1" collapsed="1" spans="1:20">
      <c r="A7" s="274">
        <v>1</v>
      </c>
      <c r="B7" s="11">
        <v>2</v>
      </c>
      <c r="C7" s="11">
        <v>3</v>
      </c>
      <c r="D7" s="11">
        <v>4</v>
      </c>
      <c r="E7" s="275">
        <v>5</v>
      </c>
      <c r="F7" s="276">
        <v>6</v>
      </c>
      <c r="G7" s="276">
        <v>7</v>
      </c>
      <c r="H7" s="275">
        <v>8</v>
      </c>
      <c r="I7" s="275">
        <v>9</v>
      </c>
      <c r="J7" s="276">
        <v>10</v>
      </c>
      <c r="K7" s="276">
        <v>11</v>
      </c>
      <c r="L7" s="275">
        <v>12</v>
      </c>
      <c r="M7" s="275">
        <v>13</v>
      </c>
      <c r="N7" s="276">
        <v>14</v>
      </c>
      <c r="O7" s="276">
        <v>15</v>
      </c>
      <c r="P7" s="275">
        <v>16</v>
      </c>
      <c r="Q7" s="291">
        <v>17</v>
      </c>
      <c r="R7" s="292">
        <v>18</v>
      </c>
      <c r="S7" s="292">
        <v>19</v>
      </c>
      <c r="T7" s="292">
        <v>20</v>
      </c>
    </row>
    <row r="8" ht="16.5" hidden="1" customHeight="1" outlineLevel="1" spans="1:20">
      <c r="A8" s="13" t="s">
        <v>41</v>
      </c>
      <c r="B8" s="13" t="s">
        <v>42</v>
      </c>
      <c r="C8" s="15">
        <v>2111.413008</v>
      </c>
      <c r="D8" s="15">
        <v>2111.413008</v>
      </c>
      <c r="E8" s="15">
        <v>2111.413008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spans="1:20">
      <c r="A9" s="151" t="s">
        <v>43</v>
      </c>
      <c r="B9" s="151" t="s">
        <v>42</v>
      </c>
      <c r="C9" s="15">
        <v>2111.413008</v>
      </c>
      <c r="D9" s="15">
        <v>2111.413008</v>
      </c>
      <c r="E9" s="15">
        <v>2111.413008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77" t="s">
        <v>28</v>
      </c>
      <c r="B10" s="278"/>
      <c r="C10" s="15">
        <v>2111.413008</v>
      </c>
      <c r="D10" s="15">
        <v>2111.413008</v>
      </c>
      <c r="E10" s="15">
        <v>2111.413008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E25" sqref="E25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E1"/>
      <c r="F1"/>
      <c r="G1" s="2" t="s">
        <v>416</v>
      </c>
    </row>
    <row r="2" ht="27.75" customHeight="1" spans="1:7">
      <c r="A2" s="3" t="s">
        <v>417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"单位名称："&amp;"曲靖师范学院附属小学"</f>
        <v>单位名称：曲靖师范学院附属小学</v>
      </c>
      <c r="B3" s="5"/>
      <c r="C3" s="5"/>
      <c r="D3" s="5"/>
      <c r="E3" s="6"/>
      <c r="F3" s="6"/>
      <c r="G3" s="309" t="s">
        <v>2</v>
      </c>
    </row>
    <row r="4" ht="21.75" customHeight="1" spans="1:7">
      <c r="A4" s="8" t="s">
        <v>219</v>
      </c>
      <c r="B4" s="8" t="s">
        <v>264</v>
      </c>
      <c r="C4" s="8" t="s">
        <v>221</v>
      </c>
      <c r="D4" s="9" t="s">
        <v>418</v>
      </c>
      <c r="E4" s="10" t="s">
        <v>31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30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42</v>
      </c>
      <c r="B8" s="14"/>
      <c r="C8" s="14"/>
      <c r="D8" s="14"/>
      <c r="E8" s="15">
        <v>223.26215</v>
      </c>
      <c r="F8" s="15"/>
      <c r="G8" s="15"/>
    </row>
    <row r="9" ht="24.75" customHeight="1" spans="1:7">
      <c r="A9" s="14"/>
      <c r="B9" s="13" t="s">
        <v>419</v>
      </c>
      <c r="C9" s="13" t="s">
        <v>277</v>
      </c>
      <c r="D9" s="13" t="s">
        <v>420</v>
      </c>
      <c r="E9" s="15">
        <v>63.27</v>
      </c>
      <c r="F9" s="15"/>
      <c r="G9" s="15"/>
    </row>
    <row r="10" ht="24.75" customHeight="1" spans="1:7">
      <c r="A10" s="13"/>
      <c r="B10" s="13" t="s">
        <v>419</v>
      </c>
      <c r="C10" s="13" t="s">
        <v>274</v>
      </c>
      <c r="D10" s="13" t="s">
        <v>420</v>
      </c>
      <c r="E10" s="15">
        <v>4.5984</v>
      </c>
      <c r="F10" s="15"/>
      <c r="G10" s="15"/>
    </row>
    <row r="11" ht="24.75" customHeight="1" spans="1:7">
      <c r="A11" s="13"/>
      <c r="B11" s="13" t="s">
        <v>419</v>
      </c>
      <c r="C11" s="13" t="s">
        <v>271</v>
      </c>
      <c r="D11" s="13" t="s">
        <v>420</v>
      </c>
      <c r="E11" s="15">
        <v>0.39375</v>
      </c>
      <c r="F11" s="15"/>
      <c r="G11" s="15"/>
    </row>
    <row r="12" ht="24.75" customHeight="1" spans="1:7">
      <c r="A12" s="13"/>
      <c r="B12" s="13" t="s">
        <v>421</v>
      </c>
      <c r="C12" s="13" t="s">
        <v>280</v>
      </c>
      <c r="D12" s="13" t="s">
        <v>420</v>
      </c>
      <c r="E12" s="15">
        <v>30</v>
      </c>
      <c r="F12" s="15"/>
      <c r="G12" s="15"/>
    </row>
    <row r="13" ht="24.75" customHeight="1" spans="1:7">
      <c r="A13" s="13"/>
      <c r="B13" s="13" t="s">
        <v>421</v>
      </c>
      <c r="C13" s="13" t="s">
        <v>285</v>
      </c>
      <c r="D13" s="13" t="s">
        <v>420</v>
      </c>
      <c r="E13" s="15">
        <v>100</v>
      </c>
      <c r="F13" s="15"/>
      <c r="G13" s="15"/>
    </row>
    <row r="14" ht="24.75" customHeight="1" spans="1:7">
      <c r="A14" s="13"/>
      <c r="B14" s="13" t="s">
        <v>421</v>
      </c>
      <c r="C14" s="13" t="s">
        <v>282</v>
      </c>
      <c r="D14" s="13" t="s">
        <v>420</v>
      </c>
      <c r="E14" s="15">
        <v>25</v>
      </c>
      <c r="F14" s="15"/>
      <c r="G14" s="15"/>
    </row>
    <row r="15" ht="18.75" customHeight="1" spans="1:7">
      <c r="A15" s="16" t="s">
        <v>28</v>
      </c>
      <c r="B15" s="17" t="s">
        <v>397</v>
      </c>
      <c r="C15" s="17"/>
      <c r="D15" s="18"/>
      <c r="E15" s="15">
        <v>223.26215</v>
      </c>
      <c r="F15" s="15"/>
      <c r="G15" s="15"/>
    </row>
  </sheetData>
  <mergeCells count="12">
    <mergeCell ref="A2:G2"/>
    <mergeCell ref="A3:D3"/>
    <mergeCell ref="E4:G4"/>
    <mergeCell ref="A15:D15"/>
    <mergeCell ref="A4:A6"/>
    <mergeCell ref="A8:A14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showZeros="0" workbookViewId="0">
      <selection activeCell="E28" sqref="E28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46" t="str">
        <f>"单位名称："&amp;"曲靖师范学院附属小学"</f>
        <v>单位名称：曲靖师范学院附属小学</v>
      </c>
      <c r="B3" s="247"/>
      <c r="C3" s="82"/>
      <c r="D3" s="6"/>
      <c r="E3" s="82"/>
      <c r="F3" s="6"/>
      <c r="G3" s="82"/>
      <c r="H3" s="6"/>
      <c r="I3" s="6"/>
      <c r="J3" s="6"/>
      <c r="K3" s="82"/>
      <c r="L3" s="6"/>
      <c r="M3" s="82"/>
      <c r="N3" s="82"/>
      <c r="O3" s="6"/>
      <c r="P3" s="6"/>
      <c r="Q3" s="304" t="s">
        <v>2</v>
      </c>
    </row>
    <row r="4" ht="17.25" customHeight="1" spans="1:17">
      <c r="A4" s="248" t="s">
        <v>46</v>
      </c>
      <c r="B4" s="249" t="s">
        <v>47</v>
      </c>
      <c r="C4" s="250" t="s">
        <v>28</v>
      </c>
      <c r="D4" s="251" t="s">
        <v>48</v>
      </c>
      <c r="E4" s="10"/>
      <c r="F4" s="251" t="s">
        <v>49</v>
      </c>
      <c r="G4" s="10"/>
      <c r="H4" s="252" t="s">
        <v>31</v>
      </c>
      <c r="I4" s="258" t="s">
        <v>32</v>
      </c>
      <c r="J4" s="249" t="s">
        <v>50</v>
      </c>
      <c r="K4" s="259" t="s">
        <v>33</v>
      </c>
      <c r="L4" s="251" t="s">
        <v>35</v>
      </c>
      <c r="M4" s="260"/>
      <c r="N4" s="260"/>
      <c r="O4" s="260"/>
      <c r="P4" s="260"/>
      <c r="Q4" s="264"/>
    </row>
    <row r="5" ht="26.25" customHeight="1" spans="1:17">
      <c r="A5" s="10"/>
      <c r="B5" s="253"/>
      <c r="C5" s="253"/>
      <c r="D5" s="253" t="s">
        <v>28</v>
      </c>
      <c r="E5" s="253" t="s">
        <v>51</v>
      </c>
      <c r="F5" s="253" t="s">
        <v>28</v>
      </c>
      <c r="G5" s="254" t="s">
        <v>51</v>
      </c>
      <c r="H5" s="253"/>
      <c r="I5" s="253"/>
      <c r="J5" s="253"/>
      <c r="K5" s="254"/>
      <c r="L5" s="253" t="s">
        <v>30</v>
      </c>
      <c r="M5" s="261" t="s">
        <v>52</v>
      </c>
      <c r="N5" s="261" t="s">
        <v>53</v>
      </c>
      <c r="O5" s="261" t="s">
        <v>54</v>
      </c>
      <c r="P5" s="261" t="s">
        <v>55</v>
      </c>
      <c r="Q5" s="261" t="s">
        <v>56</v>
      </c>
    </row>
    <row r="6" ht="16.5" customHeight="1" spans="1:17">
      <c r="A6" s="10">
        <v>1</v>
      </c>
      <c r="B6" s="253">
        <v>2</v>
      </c>
      <c r="C6" s="253">
        <v>3</v>
      </c>
      <c r="D6" s="253">
        <v>4</v>
      </c>
      <c r="E6" s="255">
        <v>5</v>
      </c>
      <c r="F6" s="256">
        <v>6</v>
      </c>
      <c r="G6" s="255">
        <v>7</v>
      </c>
      <c r="H6" s="256">
        <v>8</v>
      </c>
      <c r="I6" s="255">
        <v>9</v>
      </c>
      <c r="J6" s="255">
        <v>10</v>
      </c>
      <c r="K6" s="255">
        <v>11</v>
      </c>
      <c r="L6" s="255">
        <v>12</v>
      </c>
      <c r="M6" s="262">
        <v>13</v>
      </c>
      <c r="N6" s="263">
        <v>14</v>
      </c>
      <c r="O6" s="263">
        <v>15</v>
      </c>
      <c r="P6" s="263">
        <v>16</v>
      </c>
      <c r="Q6" s="263">
        <v>17</v>
      </c>
    </row>
    <row r="7" ht="19.5" customHeight="1" spans="1:17">
      <c r="A7" s="13" t="s">
        <v>57</v>
      </c>
      <c r="B7" s="13" t="s">
        <v>58</v>
      </c>
      <c r="C7" s="15">
        <v>1646.596844</v>
      </c>
      <c r="D7" s="15">
        <v>1423.334694</v>
      </c>
      <c r="E7" s="15">
        <v>1423.334694</v>
      </c>
      <c r="F7" s="15">
        <v>223.26215</v>
      </c>
      <c r="G7" s="15">
        <v>223.26215</v>
      </c>
      <c r="H7" s="15">
        <v>1646.596844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1" t="s">
        <v>59</v>
      </c>
      <c r="B8" s="151" t="s">
        <v>60</v>
      </c>
      <c r="C8" s="15">
        <v>1621.596844</v>
      </c>
      <c r="D8" s="15">
        <v>1423.334694</v>
      </c>
      <c r="E8" s="15">
        <v>1423.334694</v>
      </c>
      <c r="F8" s="15">
        <v>198.26215</v>
      </c>
      <c r="G8" s="15">
        <v>198.26215</v>
      </c>
      <c r="H8" s="15">
        <v>1621.596844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71" t="s">
        <v>61</v>
      </c>
      <c r="B9" s="171" t="s">
        <v>62</v>
      </c>
      <c r="C9" s="15">
        <v>1491.596844</v>
      </c>
      <c r="D9" s="15">
        <v>1423.334694</v>
      </c>
      <c r="E9" s="15">
        <v>1423.334694</v>
      </c>
      <c r="F9" s="15">
        <v>68.26215</v>
      </c>
      <c r="G9" s="15">
        <v>68.26215</v>
      </c>
      <c r="H9" s="15">
        <v>1491.596844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71" t="s">
        <v>63</v>
      </c>
      <c r="B10" s="171" t="s">
        <v>64</v>
      </c>
      <c r="C10" s="15">
        <v>130</v>
      </c>
      <c r="D10" s="15"/>
      <c r="E10" s="15"/>
      <c r="F10" s="15">
        <v>130</v>
      </c>
      <c r="G10" s="15">
        <v>130</v>
      </c>
      <c r="H10" s="15">
        <v>130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1" t="s">
        <v>65</v>
      </c>
      <c r="B11" s="151" t="s">
        <v>66</v>
      </c>
      <c r="C11" s="15">
        <v>25</v>
      </c>
      <c r="D11" s="15"/>
      <c r="E11" s="15"/>
      <c r="F11" s="15">
        <v>25</v>
      </c>
      <c r="G11" s="15">
        <v>25</v>
      </c>
      <c r="H11" s="15">
        <v>25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71" t="s">
        <v>67</v>
      </c>
      <c r="B12" s="171" t="s">
        <v>68</v>
      </c>
      <c r="C12" s="15">
        <v>25</v>
      </c>
      <c r="D12" s="15"/>
      <c r="E12" s="15"/>
      <c r="F12" s="15">
        <v>25</v>
      </c>
      <c r="G12" s="15">
        <v>25</v>
      </c>
      <c r="H12" s="15">
        <v>25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3" t="s">
        <v>69</v>
      </c>
      <c r="B13" s="13" t="s">
        <v>70</v>
      </c>
      <c r="C13" s="15">
        <v>197.003695</v>
      </c>
      <c r="D13" s="15">
        <v>197.003695</v>
      </c>
      <c r="E13" s="15">
        <v>197.003695</v>
      </c>
      <c r="F13" s="15"/>
      <c r="G13" s="15"/>
      <c r="H13" s="15">
        <v>197.003695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51" t="s">
        <v>71</v>
      </c>
      <c r="B14" s="151" t="s">
        <v>72</v>
      </c>
      <c r="C14" s="15">
        <v>190.420497</v>
      </c>
      <c r="D14" s="15">
        <v>190.420497</v>
      </c>
      <c r="E14" s="15">
        <v>190.420497</v>
      </c>
      <c r="F14" s="15"/>
      <c r="G14" s="15"/>
      <c r="H14" s="15">
        <v>190.420497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71" t="s">
        <v>73</v>
      </c>
      <c r="B15" s="171" t="s">
        <v>74</v>
      </c>
      <c r="C15" s="15">
        <v>190.420497</v>
      </c>
      <c r="D15" s="15">
        <v>190.420497</v>
      </c>
      <c r="E15" s="15">
        <v>190.420497</v>
      </c>
      <c r="F15" s="15"/>
      <c r="G15" s="15"/>
      <c r="H15" s="15">
        <v>190.420497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51" t="s">
        <v>75</v>
      </c>
      <c r="B16" s="151" t="s">
        <v>76</v>
      </c>
      <c r="C16" s="15">
        <v>6.583198</v>
      </c>
      <c r="D16" s="15">
        <v>6.583198</v>
      </c>
      <c r="E16" s="15">
        <v>6.583198</v>
      </c>
      <c r="F16" s="15"/>
      <c r="G16" s="15"/>
      <c r="H16" s="15">
        <v>6.583198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71" t="s">
        <v>77</v>
      </c>
      <c r="B17" s="171" t="s">
        <v>78</v>
      </c>
      <c r="C17" s="15">
        <v>6.583198</v>
      </c>
      <c r="D17" s="15">
        <v>6.583198</v>
      </c>
      <c r="E17" s="15">
        <v>6.583198</v>
      </c>
      <c r="F17" s="15"/>
      <c r="G17" s="15"/>
      <c r="H17" s="15">
        <v>6.583198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79</v>
      </c>
      <c r="B18" s="13" t="s">
        <v>80</v>
      </c>
      <c r="C18" s="15">
        <v>124.997097</v>
      </c>
      <c r="D18" s="15">
        <v>124.997097</v>
      </c>
      <c r="E18" s="15">
        <v>124.997097</v>
      </c>
      <c r="F18" s="15"/>
      <c r="G18" s="15"/>
      <c r="H18" s="15">
        <v>124.997097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51" t="s">
        <v>81</v>
      </c>
      <c r="B19" s="151" t="s">
        <v>82</v>
      </c>
      <c r="C19" s="15">
        <v>124.997097</v>
      </c>
      <c r="D19" s="15">
        <v>124.997097</v>
      </c>
      <c r="E19" s="15">
        <v>124.997097</v>
      </c>
      <c r="F19" s="15"/>
      <c r="G19" s="15"/>
      <c r="H19" s="15">
        <v>124.997097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71" t="s">
        <v>83</v>
      </c>
      <c r="B20" s="171" t="s">
        <v>84</v>
      </c>
      <c r="C20" s="15">
        <v>63.951062</v>
      </c>
      <c r="D20" s="15">
        <v>63.951062</v>
      </c>
      <c r="E20" s="15">
        <v>63.951062</v>
      </c>
      <c r="F20" s="15"/>
      <c r="G20" s="15"/>
      <c r="H20" s="15">
        <v>63.951062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71" t="s">
        <v>85</v>
      </c>
      <c r="B21" s="171" t="s">
        <v>86</v>
      </c>
      <c r="C21" s="15">
        <v>47.02284</v>
      </c>
      <c r="D21" s="15">
        <v>47.02284</v>
      </c>
      <c r="E21" s="15">
        <v>47.02284</v>
      </c>
      <c r="F21" s="15"/>
      <c r="G21" s="15"/>
      <c r="H21" s="15">
        <v>47.02284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71" t="s">
        <v>87</v>
      </c>
      <c r="B22" s="171" t="s">
        <v>88</v>
      </c>
      <c r="C22" s="15">
        <v>14.023195</v>
      </c>
      <c r="D22" s="15">
        <v>14.023195</v>
      </c>
      <c r="E22" s="15">
        <v>14.023195</v>
      </c>
      <c r="F22" s="15"/>
      <c r="G22" s="15"/>
      <c r="H22" s="15">
        <v>14.023195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3" t="s">
        <v>89</v>
      </c>
      <c r="B23" s="13" t="s">
        <v>90</v>
      </c>
      <c r="C23" s="15">
        <v>142.815372</v>
      </c>
      <c r="D23" s="15">
        <v>142.815372</v>
      </c>
      <c r="E23" s="15">
        <v>142.815372</v>
      </c>
      <c r="F23" s="15"/>
      <c r="G23" s="15"/>
      <c r="H23" s="15">
        <v>142.815372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51" t="s">
        <v>91</v>
      </c>
      <c r="B24" s="151" t="s">
        <v>92</v>
      </c>
      <c r="C24" s="15">
        <v>142.815372</v>
      </c>
      <c r="D24" s="15">
        <v>142.815372</v>
      </c>
      <c r="E24" s="15">
        <v>142.815372</v>
      </c>
      <c r="F24" s="15"/>
      <c r="G24" s="15"/>
      <c r="H24" s="15">
        <v>142.815372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71" t="s">
        <v>93</v>
      </c>
      <c r="B25" s="171" t="s">
        <v>94</v>
      </c>
      <c r="C25" s="15">
        <v>142.815372</v>
      </c>
      <c r="D25" s="15">
        <v>142.815372</v>
      </c>
      <c r="E25" s="15">
        <v>142.815372</v>
      </c>
      <c r="F25" s="15"/>
      <c r="G25" s="15"/>
      <c r="H25" s="15">
        <v>142.815372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7.25" customHeight="1" spans="1:17">
      <c r="A26" s="257" t="s">
        <v>95</v>
      </c>
      <c r="B26" s="258" t="s">
        <v>95</v>
      </c>
      <c r="C26" s="15">
        <v>2111.413008</v>
      </c>
      <c r="D26" s="15">
        <v>1888.150858</v>
      </c>
      <c r="E26" s="15">
        <v>1888.150858</v>
      </c>
      <c r="F26" s="15">
        <v>223.26215</v>
      </c>
      <c r="G26" s="15">
        <v>223.26215</v>
      </c>
      <c r="H26" s="15">
        <v>2111.413008</v>
      </c>
      <c r="I26" s="15"/>
      <c r="J26" s="15"/>
      <c r="K26" s="15"/>
      <c r="L26" s="15"/>
      <c r="M26" s="15"/>
      <c r="N26" s="15"/>
      <c r="O26" s="15"/>
      <c r="P26" s="15"/>
      <c r="Q26" s="15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536"/>
  <sheetViews>
    <sheetView zoomScaleSheetLayoutView="60" workbookViewId="0">
      <pane xSplit="4" ySplit="6" topLeftCell="E21" activePane="bottomRight" state="frozen"/>
      <selection/>
      <selection pane="topRight"/>
      <selection pane="bottomLeft"/>
      <selection pane="bottomRight" activeCell="D11" sqref="D11:D29"/>
    </sheetView>
  </sheetViews>
  <sheetFormatPr defaultColWidth="7.75925925925926" defaultRowHeight="14.25" customHeight="1" outlineLevelCol="3"/>
  <cols>
    <col min="1" max="1" width="43.1296296296296" style="220" customWidth="1"/>
    <col min="2" max="2" width="33.9722222222222" style="220" customWidth="1"/>
    <col min="3" max="3" width="42.5" style="220" customWidth="1"/>
    <col min="4" max="4" width="31.8796296296296" style="220" customWidth="1"/>
    <col min="5" max="5" width="7.99074074074074" style="220" customWidth="1"/>
    <col min="6" max="16384" width="7.99074074074074" style="220"/>
  </cols>
  <sheetData>
    <row r="1" customHeight="1" spans="1:4">
      <c r="A1" s="221"/>
      <c r="B1" s="221"/>
      <c r="C1" s="221"/>
      <c r="D1" s="222" t="s">
        <v>96</v>
      </c>
    </row>
    <row r="2" ht="31.5" customHeight="1" spans="1:4">
      <c r="A2" s="223" t="s">
        <v>97</v>
      </c>
      <c r="B2" s="224"/>
      <c r="C2" s="224"/>
      <c r="D2" s="224"/>
    </row>
    <row r="3" ht="17.25" customHeight="1" spans="1:4">
      <c r="A3" s="225" t="s">
        <v>98</v>
      </c>
      <c r="B3" s="226"/>
      <c r="C3" s="226"/>
      <c r="D3" s="227" t="s">
        <v>25</v>
      </c>
    </row>
    <row r="4" ht="19.5" customHeight="1" spans="1:4">
      <c r="A4" s="228" t="s">
        <v>3</v>
      </c>
      <c r="B4" s="229"/>
      <c r="C4" s="228" t="s">
        <v>4</v>
      </c>
      <c r="D4" s="229"/>
    </row>
    <row r="5" ht="21.75" customHeight="1" spans="1:4">
      <c r="A5" s="230" t="s">
        <v>5</v>
      </c>
      <c r="B5" s="231" t="s">
        <v>99</v>
      </c>
      <c r="C5" s="230" t="s">
        <v>100</v>
      </c>
      <c r="D5" s="231" t="s">
        <v>99</v>
      </c>
    </row>
    <row r="6" ht="17.25" customHeight="1" spans="1:4">
      <c r="A6" s="232"/>
      <c r="B6" s="233"/>
      <c r="C6" s="232"/>
      <c r="D6" s="233"/>
    </row>
    <row r="7" ht="17.25" customHeight="1" spans="1:4">
      <c r="A7" s="234" t="s">
        <v>101</v>
      </c>
      <c r="B7" s="235">
        <v>2111.413008</v>
      </c>
      <c r="C7" s="236" t="s">
        <v>102</v>
      </c>
      <c r="D7" s="15">
        <v>2111.413008</v>
      </c>
    </row>
    <row r="8" ht="17.25" customHeight="1" spans="1:4">
      <c r="A8" s="237" t="s">
        <v>103</v>
      </c>
      <c r="B8" s="235">
        <v>2111.413008</v>
      </c>
      <c r="C8" s="236" t="s">
        <v>104</v>
      </c>
      <c r="D8" s="235"/>
    </row>
    <row r="9" ht="17.25" customHeight="1" spans="1:4">
      <c r="A9" s="237" t="s">
        <v>105</v>
      </c>
      <c r="B9" s="238"/>
      <c r="C9" s="236" t="s">
        <v>106</v>
      </c>
      <c r="D9" s="239"/>
    </row>
    <row r="10" ht="17.25" customHeight="1" spans="1:4">
      <c r="A10" s="237" t="s">
        <v>107</v>
      </c>
      <c r="B10" s="238"/>
      <c r="C10" s="236" t="s">
        <v>108</v>
      </c>
      <c r="D10" s="239"/>
    </row>
    <row r="11" ht="17.25" customHeight="1" spans="1:4">
      <c r="A11" s="237" t="s">
        <v>109</v>
      </c>
      <c r="B11" s="238"/>
      <c r="C11" s="236" t="s">
        <v>110</v>
      </c>
      <c r="D11" s="239"/>
    </row>
    <row r="12" ht="17.25" customHeight="1" spans="1:4">
      <c r="A12" s="237" t="s">
        <v>103</v>
      </c>
      <c r="B12" s="238"/>
      <c r="C12" s="236" t="s">
        <v>111</v>
      </c>
      <c r="D12" s="15">
        <v>1646.596844</v>
      </c>
    </row>
    <row r="13" ht="17.25" customHeight="1" spans="1:4">
      <c r="A13" s="240" t="s">
        <v>105</v>
      </c>
      <c r="B13" s="239"/>
      <c r="C13" s="236" t="s">
        <v>112</v>
      </c>
      <c r="D13" s="239"/>
    </row>
    <row r="14" ht="17.25" customHeight="1" spans="1:4">
      <c r="A14" s="240" t="s">
        <v>107</v>
      </c>
      <c r="B14" s="239"/>
      <c r="C14" s="236" t="s">
        <v>113</v>
      </c>
      <c r="D14" s="235"/>
    </row>
    <row r="15" ht="17.25" customHeight="1" spans="1:4">
      <c r="A15" s="237"/>
      <c r="B15" s="239"/>
      <c r="C15" s="236" t="s">
        <v>114</v>
      </c>
      <c r="D15" s="15">
        <v>197.003695</v>
      </c>
    </row>
    <row r="16" ht="17.25" customHeight="1" spans="1:4">
      <c r="A16" s="237"/>
      <c r="B16" s="238"/>
      <c r="C16" s="236" t="s">
        <v>115</v>
      </c>
      <c r="D16" s="15">
        <v>124.997097</v>
      </c>
    </row>
    <row r="17" ht="17.25" customHeight="1" spans="1:4">
      <c r="A17" s="237"/>
      <c r="B17" s="241"/>
      <c r="C17" s="236" t="s">
        <v>116</v>
      </c>
      <c r="D17" s="239"/>
    </row>
    <row r="18" ht="17.25" customHeight="1" spans="1:4">
      <c r="A18" s="240"/>
      <c r="B18" s="241"/>
      <c r="C18" s="236" t="s">
        <v>117</v>
      </c>
      <c r="D18" s="239"/>
    </row>
    <row r="19" ht="17.25" customHeight="1" spans="1:4">
      <c r="A19" s="240"/>
      <c r="B19" s="242"/>
      <c r="C19" s="236" t="s">
        <v>118</v>
      </c>
      <c r="D19" s="239"/>
    </row>
    <row r="20" ht="17.25" customHeight="1" spans="1:4">
      <c r="A20" s="242"/>
      <c r="B20" s="242"/>
      <c r="C20" s="236" t="s">
        <v>119</v>
      </c>
      <c r="D20" s="239"/>
    </row>
    <row r="21" ht="17.25" customHeight="1" spans="1:4">
      <c r="A21" s="242"/>
      <c r="B21" s="242"/>
      <c r="C21" s="236" t="s">
        <v>120</v>
      </c>
      <c r="D21" s="239"/>
    </row>
    <row r="22" ht="17.25" customHeight="1" spans="1:4">
      <c r="A22" s="242"/>
      <c r="B22" s="242"/>
      <c r="C22" s="236" t="s">
        <v>121</v>
      </c>
      <c r="D22" s="239"/>
    </row>
    <row r="23" ht="17.25" customHeight="1" spans="1:4">
      <c r="A23" s="242"/>
      <c r="B23" s="242"/>
      <c r="C23" s="236" t="s">
        <v>122</v>
      </c>
      <c r="D23" s="239"/>
    </row>
    <row r="24" ht="17.25" customHeight="1" spans="1:4">
      <c r="A24" s="242"/>
      <c r="B24" s="242"/>
      <c r="C24" s="236" t="s">
        <v>123</v>
      </c>
      <c r="D24" s="239"/>
    </row>
    <row r="25" ht="17.25" customHeight="1" spans="1:4">
      <c r="A25" s="242"/>
      <c r="B25" s="242"/>
      <c r="C25" s="236" t="s">
        <v>124</v>
      </c>
      <c r="D25" s="243"/>
    </row>
    <row r="26" ht="17.25" customHeight="1" spans="1:4">
      <c r="A26" s="242"/>
      <c r="B26" s="242"/>
      <c r="C26" s="236" t="s">
        <v>125</v>
      </c>
      <c r="D26" s="15">
        <v>142.815372</v>
      </c>
    </row>
    <row r="27" ht="17.25" customHeight="1" spans="1:4">
      <c r="A27" s="242"/>
      <c r="B27" s="242"/>
      <c r="C27" s="236" t="s">
        <v>126</v>
      </c>
      <c r="D27" s="239"/>
    </row>
    <row r="28" ht="17.25" customHeight="1" spans="1:4">
      <c r="A28" s="242"/>
      <c r="B28" s="242"/>
      <c r="C28" s="236" t="s">
        <v>127</v>
      </c>
      <c r="D28" s="239"/>
    </row>
    <row r="29" ht="17.25" customHeight="1" spans="1:4">
      <c r="A29" s="242"/>
      <c r="B29" s="242"/>
      <c r="C29" s="236" t="s">
        <v>128</v>
      </c>
      <c r="D29" s="239"/>
    </row>
    <row r="30" ht="17.25" customHeight="1" spans="1:4">
      <c r="A30" s="242"/>
      <c r="B30" s="242"/>
      <c r="C30" s="236" t="s">
        <v>129</v>
      </c>
      <c r="D30" s="239"/>
    </row>
    <row r="31" customHeight="1" spans="1:4">
      <c r="A31" s="244"/>
      <c r="B31" s="241"/>
      <c r="C31" s="240" t="s">
        <v>130</v>
      </c>
      <c r="D31" s="241"/>
    </row>
    <row r="32" customHeight="1" spans="1:4">
      <c r="A32" s="244"/>
      <c r="B32" s="241"/>
      <c r="C32" s="240" t="s">
        <v>131</v>
      </c>
      <c r="D32" s="241"/>
    </row>
    <row r="33" customHeight="1" spans="1:4">
      <c r="A33" s="244"/>
      <c r="B33" s="243"/>
      <c r="C33" s="240" t="s">
        <v>132</v>
      </c>
      <c r="D33" s="243"/>
    </row>
    <row r="34" customHeight="1" spans="1:4">
      <c r="A34" s="244"/>
      <c r="B34" s="241"/>
      <c r="C34" s="240" t="s">
        <v>133</v>
      </c>
      <c r="D34" s="241"/>
    </row>
    <row r="35" ht="17.25" customHeight="1" spans="1:4">
      <c r="A35" s="245" t="s">
        <v>134</v>
      </c>
      <c r="B35" s="235">
        <v>2111.413008</v>
      </c>
      <c r="C35" s="244" t="s">
        <v>22</v>
      </c>
      <c r="D35" s="15">
        <v>2111.413008</v>
      </c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A25" sqref="$A25:$XFD25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213"/>
      <c r="F1" s="205"/>
      <c r="G1" s="40" t="s">
        <v>135</v>
      </c>
    </row>
    <row r="2" ht="39" customHeight="1" spans="1:7">
      <c r="A2" s="118" t="s">
        <v>136</v>
      </c>
      <c r="B2" s="118"/>
      <c r="C2" s="118"/>
      <c r="D2" s="118"/>
      <c r="E2" s="118"/>
      <c r="F2" s="118"/>
      <c r="G2" s="118"/>
    </row>
    <row r="3" ht="18" customHeight="1" spans="1:7">
      <c r="A3" s="4" t="str">
        <f>"单位名称："&amp;"曲靖师范学院附属小学"</f>
        <v>单位名称：曲靖师范学院附属小学</v>
      </c>
      <c r="F3" s="114"/>
      <c r="G3" s="305" t="s">
        <v>2</v>
      </c>
    </row>
    <row r="4" ht="20.25" customHeight="1" spans="1:7">
      <c r="A4" s="214" t="s">
        <v>137</v>
      </c>
      <c r="B4" s="215"/>
      <c r="C4" s="131" t="s">
        <v>28</v>
      </c>
      <c r="D4" s="216" t="s">
        <v>48</v>
      </c>
      <c r="E4" s="10"/>
      <c r="F4" s="10"/>
      <c r="G4" s="10" t="s">
        <v>49</v>
      </c>
    </row>
    <row r="5" ht="20.25" customHeight="1" spans="1:7">
      <c r="A5" s="217" t="s">
        <v>46</v>
      </c>
      <c r="B5" s="217" t="s">
        <v>47</v>
      </c>
      <c r="C5" s="10"/>
      <c r="D5" s="125" t="s">
        <v>30</v>
      </c>
      <c r="E5" s="125" t="s">
        <v>138</v>
      </c>
      <c r="F5" s="125" t="s">
        <v>139</v>
      </c>
      <c r="G5" s="10"/>
    </row>
    <row r="6" ht="13.5" customHeight="1" spans="1:7">
      <c r="A6" s="217" t="s">
        <v>140</v>
      </c>
      <c r="B6" s="217" t="s">
        <v>141</v>
      </c>
      <c r="C6" s="217" t="s">
        <v>142</v>
      </c>
      <c r="D6" s="124" t="s">
        <v>143</v>
      </c>
      <c r="E6" s="124" t="s">
        <v>144</v>
      </c>
      <c r="F6" s="124" t="s">
        <v>145</v>
      </c>
      <c r="G6" s="180">
        <v>7</v>
      </c>
    </row>
    <row r="7" ht="18" customHeight="1" spans="1:7">
      <c r="A7" s="13" t="s">
        <v>57</v>
      </c>
      <c r="B7" s="13" t="s">
        <v>58</v>
      </c>
      <c r="C7" s="15">
        <v>1646.596844</v>
      </c>
      <c r="D7" s="15">
        <v>1423.334694</v>
      </c>
      <c r="E7" s="15">
        <v>1370.3645</v>
      </c>
      <c r="F7" s="15">
        <v>52.970194</v>
      </c>
      <c r="G7" s="15">
        <v>223.26215</v>
      </c>
    </row>
    <row r="8" ht="18" customHeight="1" spans="1:7">
      <c r="A8" s="151" t="s">
        <v>59</v>
      </c>
      <c r="B8" s="151" t="s">
        <v>60</v>
      </c>
      <c r="C8" s="15">
        <v>1621.596844</v>
      </c>
      <c r="D8" s="15">
        <v>1423.334694</v>
      </c>
      <c r="E8" s="15">
        <v>1370.3645</v>
      </c>
      <c r="F8" s="15">
        <v>52.970194</v>
      </c>
      <c r="G8" s="15">
        <v>198.26215</v>
      </c>
    </row>
    <row r="9" ht="18" customHeight="1" spans="1:7">
      <c r="A9" s="171" t="s">
        <v>61</v>
      </c>
      <c r="B9" s="171" t="s">
        <v>62</v>
      </c>
      <c r="C9" s="15">
        <v>1491.596844</v>
      </c>
      <c r="D9" s="15">
        <v>1423.334694</v>
      </c>
      <c r="E9" s="15">
        <v>1370.3645</v>
      </c>
      <c r="F9" s="15">
        <v>52.970194</v>
      </c>
      <c r="G9" s="15">
        <v>68.26215</v>
      </c>
    </row>
    <row r="10" ht="18" customHeight="1" spans="1:7">
      <c r="A10" s="171" t="s">
        <v>63</v>
      </c>
      <c r="B10" s="171" t="s">
        <v>64</v>
      </c>
      <c r="C10" s="15">
        <v>130</v>
      </c>
      <c r="D10" s="15"/>
      <c r="E10" s="15"/>
      <c r="F10" s="15"/>
      <c r="G10" s="15">
        <v>130</v>
      </c>
    </row>
    <row r="11" ht="18" customHeight="1" spans="1:7">
      <c r="A11" s="151" t="s">
        <v>65</v>
      </c>
      <c r="B11" s="151" t="s">
        <v>66</v>
      </c>
      <c r="C11" s="15">
        <v>25</v>
      </c>
      <c r="D11" s="15"/>
      <c r="E11" s="15"/>
      <c r="F11" s="15"/>
      <c r="G11" s="15">
        <v>25</v>
      </c>
    </row>
    <row r="12" ht="18" customHeight="1" spans="1:7">
      <c r="A12" s="171" t="s">
        <v>67</v>
      </c>
      <c r="B12" s="171" t="s">
        <v>68</v>
      </c>
      <c r="C12" s="15">
        <v>25</v>
      </c>
      <c r="D12" s="15"/>
      <c r="E12" s="15"/>
      <c r="F12" s="15"/>
      <c r="G12" s="15">
        <v>25</v>
      </c>
    </row>
    <row r="13" ht="18" customHeight="1" spans="1:7">
      <c r="A13" s="13" t="s">
        <v>69</v>
      </c>
      <c r="B13" s="13" t="s">
        <v>70</v>
      </c>
      <c r="C13" s="15">
        <v>197.003695</v>
      </c>
      <c r="D13" s="15">
        <v>197.003695</v>
      </c>
      <c r="E13" s="15">
        <v>197.003695</v>
      </c>
      <c r="F13" s="15"/>
      <c r="G13" s="15"/>
    </row>
    <row r="14" ht="18" customHeight="1" spans="1:7">
      <c r="A14" s="151" t="s">
        <v>71</v>
      </c>
      <c r="B14" s="151" t="s">
        <v>72</v>
      </c>
      <c r="C14" s="15">
        <v>190.420497</v>
      </c>
      <c r="D14" s="15">
        <v>190.420497</v>
      </c>
      <c r="E14" s="15">
        <v>190.420497</v>
      </c>
      <c r="F14" s="15"/>
      <c r="G14" s="15"/>
    </row>
    <row r="15" ht="18" customHeight="1" spans="1:7">
      <c r="A15" s="171" t="s">
        <v>73</v>
      </c>
      <c r="B15" s="171" t="s">
        <v>74</v>
      </c>
      <c r="C15" s="15">
        <v>190.420497</v>
      </c>
      <c r="D15" s="15">
        <v>190.420497</v>
      </c>
      <c r="E15" s="15">
        <v>190.420497</v>
      </c>
      <c r="F15" s="15"/>
      <c r="G15" s="15"/>
    </row>
    <row r="16" ht="18" customHeight="1" spans="1:7">
      <c r="A16" s="151" t="s">
        <v>75</v>
      </c>
      <c r="B16" s="151" t="s">
        <v>76</v>
      </c>
      <c r="C16" s="15">
        <v>6.583198</v>
      </c>
      <c r="D16" s="15">
        <v>6.583198</v>
      </c>
      <c r="E16" s="15">
        <v>6.583198</v>
      </c>
      <c r="F16" s="15"/>
      <c r="G16" s="15"/>
    </row>
    <row r="17" ht="18" customHeight="1" spans="1:7">
      <c r="A17" s="171" t="s">
        <v>77</v>
      </c>
      <c r="B17" s="171" t="s">
        <v>78</v>
      </c>
      <c r="C17" s="15">
        <v>6.583198</v>
      </c>
      <c r="D17" s="15">
        <v>6.583198</v>
      </c>
      <c r="E17" s="15">
        <v>6.583198</v>
      </c>
      <c r="F17" s="15"/>
      <c r="G17" s="15"/>
    </row>
    <row r="18" ht="18" customHeight="1" spans="1:7">
      <c r="A18" s="13" t="s">
        <v>79</v>
      </c>
      <c r="B18" s="13" t="s">
        <v>80</v>
      </c>
      <c r="C18" s="15">
        <v>124.997097</v>
      </c>
      <c r="D18" s="15">
        <v>124.997097</v>
      </c>
      <c r="E18" s="15">
        <v>124.997097</v>
      </c>
      <c r="F18" s="15"/>
      <c r="G18" s="15"/>
    </row>
    <row r="19" ht="18" customHeight="1" spans="1:7">
      <c r="A19" s="151" t="s">
        <v>81</v>
      </c>
      <c r="B19" s="151" t="s">
        <v>82</v>
      </c>
      <c r="C19" s="15">
        <v>124.997097</v>
      </c>
      <c r="D19" s="15">
        <v>124.997097</v>
      </c>
      <c r="E19" s="15">
        <v>124.997097</v>
      </c>
      <c r="F19" s="15"/>
      <c r="G19" s="15"/>
    </row>
    <row r="20" ht="18" customHeight="1" spans="1:7">
      <c r="A20" s="171" t="s">
        <v>83</v>
      </c>
      <c r="B20" s="171" t="s">
        <v>84</v>
      </c>
      <c r="C20" s="15">
        <v>63.951062</v>
      </c>
      <c r="D20" s="15">
        <v>63.951062</v>
      </c>
      <c r="E20" s="15">
        <v>63.951062</v>
      </c>
      <c r="F20" s="15"/>
      <c r="G20" s="15"/>
    </row>
    <row r="21" ht="18" customHeight="1" spans="1:7">
      <c r="A21" s="171" t="s">
        <v>85</v>
      </c>
      <c r="B21" s="171" t="s">
        <v>86</v>
      </c>
      <c r="C21" s="15">
        <v>47.02284</v>
      </c>
      <c r="D21" s="15">
        <v>47.02284</v>
      </c>
      <c r="E21" s="15">
        <v>47.02284</v>
      </c>
      <c r="F21" s="15"/>
      <c r="G21" s="15"/>
    </row>
    <row r="22" ht="18" customHeight="1" spans="1:7">
      <c r="A22" s="171" t="s">
        <v>87</v>
      </c>
      <c r="B22" s="171" t="s">
        <v>88</v>
      </c>
      <c r="C22" s="15">
        <v>14.023195</v>
      </c>
      <c r="D22" s="15">
        <v>14.023195</v>
      </c>
      <c r="E22" s="15">
        <v>14.023195</v>
      </c>
      <c r="F22" s="15"/>
      <c r="G22" s="15"/>
    </row>
    <row r="23" ht="18" customHeight="1" spans="1:7">
      <c r="A23" s="13" t="s">
        <v>89</v>
      </c>
      <c r="B23" s="13" t="s">
        <v>90</v>
      </c>
      <c r="C23" s="15">
        <v>142.815372</v>
      </c>
      <c r="D23" s="15">
        <v>142.815372</v>
      </c>
      <c r="E23" s="15">
        <v>142.815372</v>
      </c>
      <c r="F23" s="15"/>
      <c r="G23" s="15"/>
    </row>
    <row r="24" ht="18" customHeight="1" spans="1:7">
      <c r="A24" s="151" t="s">
        <v>91</v>
      </c>
      <c r="B24" s="151" t="s">
        <v>92</v>
      </c>
      <c r="C24" s="15">
        <v>142.815372</v>
      </c>
      <c r="D24" s="15">
        <v>142.815372</v>
      </c>
      <c r="E24" s="15">
        <v>142.815372</v>
      </c>
      <c r="F24" s="15"/>
      <c r="G24" s="15"/>
    </row>
    <row r="25" ht="18" customHeight="1" spans="1:7">
      <c r="A25" s="171" t="s">
        <v>93</v>
      </c>
      <c r="B25" s="171" t="s">
        <v>94</v>
      </c>
      <c r="C25" s="15">
        <v>142.815372</v>
      </c>
      <c r="D25" s="15">
        <v>142.815372</v>
      </c>
      <c r="E25" s="15">
        <v>142.815372</v>
      </c>
      <c r="F25" s="15"/>
      <c r="G25" s="15"/>
    </row>
    <row r="26" ht="18" customHeight="1" spans="1:7">
      <c r="A26" s="218" t="s">
        <v>95</v>
      </c>
      <c r="B26" s="219" t="s">
        <v>95</v>
      </c>
      <c r="C26" s="15">
        <v>2111.413008</v>
      </c>
      <c r="D26" s="15">
        <v>1888.150858</v>
      </c>
      <c r="E26" s="15">
        <v>1835.180664</v>
      </c>
      <c r="F26" s="15">
        <v>52.970194</v>
      </c>
      <c r="G26" s="15">
        <v>223.26215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28"/>
  <sheetViews>
    <sheetView showGridLines="0" showZeros="0" zoomScale="80" zoomScaleNormal="80" topLeftCell="L1" workbookViewId="0">
      <selection activeCell="Q23" sqref="Q23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87"/>
      <c r="D1" s="188"/>
      <c r="K1" s="188"/>
      <c r="L1" s="188"/>
      <c r="M1" s="188"/>
      <c r="Q1" s="188"/>
      <c r="W1" s="205"/>
      <c r="X1" s="205"/>
      <c r="Y1" s="205"/>
      <c r="Z1" s="53" t="s">
        <v>146</v>
      </c>
    </row>
    <row r="2" ht="39" customHeight="1" spans="1:26">
      <c r="A2" s="189" t="s">
        <v>147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209"/>
    </row>
    <row r="3" ht="19.5" customHeight="1" spans="1:26">
      <c r="A3" s="21" t="str">
        <f>"单位名称："&amp;"曲靖师范学院附属小学"</f>
        <v>单位名称：曲靖师范学院附属小学</v>
      </c>
      <c r="D3" s="188"/>
      <c r="K3" s="188"/>
      <c r="L3" s="188"/>
      <c r="M3" s="188"/>
      <c r="Q3" s="188"/>
      <c r="W3" s="114"/>
      <c r="X3" s="114"/>
      <c r="Y3" s="114"/>
      <c r="Z3" s="114" t="s">
        <v>2</v>
      </c>
    </row>
    <row r="4" ht="19.5" customHeight="1" spans="1:2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 t="s">
        <v>4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ht="21.75" customHeight="1" spans="1:26">
      <c r="A5" s="191" t="s">
        <v>148</v>
      </c>
      <c r="B5" s="192"/>
      <c r="C5" s="191"/>
      <c r="D5" s="190" t="s">
        <v>28</v>
      </c>
      <c r="E5" s="190" t="s">
        <v>31</v>
      </c>
      <c r="F5" s="190"/>
      <c r="G5" s="190"/>
      <c r="H5" s="190" t="s">
        <v>32</v>
      </c>
      <c r="I5" s="190"/>
      <c r="J5" s="190"/>
      <c r="K5" s="190" t="s">
        <v>33</v>
      </c>
      <c r="L5" s="190"/>
      <c r="M5" s="190"/>
      <c r="N5" s="201" t="s">
        <v>149</v>
      </c>
      <c r="O5" s="192"/>
      <c r="P5" s="191"/>
      <c r="Q5" s="190" t="s">
        <v>28</v>
      </c>
      <c r="R5" s="206" t="s">
        <v>31</v>
      </c>
      <c r="S5" s="207"/>
      <c r="T5" s="208"/>
      <c r="U5" s="206" t="s">
        <v>32</v>
      </c>
      <c r="V5" s="207"/>
      <c r="W5" s="190"/>
      <c r="X5" s="190" t="s">
        <v>33</v>
      </c>
      <c r="Y5" s="190"/>
      <c r="Z5" s="208"/>
    </row>
    <row r="6" ht="17.25" customHeight="1" spans="1:26">
      <c r="A6" s="193" t="s">
        <v>150</v>
      </c>
      <c r="B6" s="193" t="s">
        <v>151</v>
      </c>
      <c r="C6" s="193" t="s">
        <v>47</v>
      </c>
      <c r="D6" s="190"/>
      <c r="E6" s="190" t="s">
        <v>30</v>
      </c>
      <c r="F6" s="190" t="s">
        <v>48</v>
      </c>
      <c r="G6" s="190" t="s">
        <v>49</v>
      </c>
      <c r="H6" s="190" t="s">
        <v>30</v>
      </c>
      <c r="I6" s="190" t="s">
        <v>48</v>
      </c>
      <c r="J6" s="190" t="s">
        <v>49</v>
      </c>
      <c r="K6" s="190" t="s">
        <v>30</v>
      </c>
      <c r="L6" s="190" t="s">
        <v>48</v>
      </c>
      <c r="M6" s="190" t="s">
        <v>49</v>
      </c>
      <c r="N6" s="193" t="s">
        <v>150</v>
      </c>
      <c r="O6" s="193" t="s">
        <v>151</v>
      </c>
      <c r="P6" s="193" t="s">
        <v>47</v>
      </c>
      <c r="Q6" s="190"/>
      <c r="R6" s="190" t="s">
        <v>30</v>
      </c>
      <c r="S6" s="190" t="s">
        <v>48</v>
      </c>
      <c r="T6" s="190" t="s">
        <v>49</v>
      </c>
      <c r="U6" s="190" t="s">
        <v>30</v>
      </c>
      <c r="V6" s="190" t="s">
        <v>48</v>
      </c>
      <c r="W6" s="190" t="s">
        <v>49</v>
      </c>
      <c r="X6" s="190" t="s">
        <v>30</v>
      </c>
      <c r="Y6" s="190" t="s">
        <v>48</v>
      </c>
      <c r="Z6" s="210" t="s">
        <v>49</v>
      </c>
    </row>
    <row r="7" customHeight="1" spans="1:26">
      <c r="A7" s="194" t="s">
        <v>140</v>
      </c>
      <c r="B7" s="194" t="s">
        <v>141</v>
      </c>
      <c r="C7" s="194" t="s">
        <v>142</v>
      </c>
      <c r="D7" s="194" t="s">
        <v>143</v>
      </c>
      <c r="E7" s="195" t="s">
        <v>144</v>
      </c>
      <c r="F7" s="195" t="s">
        <v>145</v>
      </c>
      <c r="G7" s="195" t="s">
        <v>152</v>
      </c>
      <c r="H7" s="195" t="s">
        <v>153</v>
      </c>
      <c r="I7" s="195" t="s">
        <v>154</v>
      </c>
      <c r="J7" s="195" t="s">
        <v>155</v>
      </c>
      <c r="K7" s="195" t="s">
        <v>156</v>
      </c>
      <c r="L7" s="195" t="s">
        <v>157</v>
      </c>
      <c r="M7" s="195" t="s">
        <v>158</v>
      </c>
      <c r="N7" s="195" t="s">
        <v>159</v>
      </c>
      <c r="O7" s="195" t="s">
        <v>160</v>
      </c>
      <c r="P7" s="195" t="s">
        <v>161</v>
      </c>
      <c r="Q7" s="195" t="s">
        <v>162</v>
      </c>
      <c r="R7" s="195" t="s">
        <v>163</v>
      </c>
      <c r="S7" s="195" t="s">
        <v>164</v>
      </c>
      <c r="T7" s="195" t="s">
        <v>165</v>
      </c>
      <c r="U7" s="195" t="s">
        <v>166</v>
      </c>
      <c r="V7" s="195" t="s">
        <v>167</v>
      </c>
      <c r="W7" s="195" t="s">
        <v>168</v>
      </c>
      <c r="X7" s="195" t="s">
        <v>169</v>
      </c>
      <c r="Y7" s="211">
        <v>25</v>
      </c>
      <c r="Z7" s="212">
        <v>26</v>
      </c>
    </row>
    <row r="8" ht="17.25" customHeight="1" spans="1:26">
      <c r="A8" s="196" t="s">
        <v>170</v>
      </c>
      <c r="B8" s="196"/>
      <c r="C8" s="196" t="s">
        <v>171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172</v>
      </c>
      <c r="O8" s="13"/>
      <c r="P8" s="202" t="s">
        <v>173</v>
      </c>
      <c r="Q8" s="15">
        <v>1835.180664</v>
      </c>
      <c r="R8" s="15">
        <v>1835.180664</v>
      </c>
      <c r="S8" s="15">
        <v>1835.180664</v>
      </c>
      <c r="T8" s="15"/>
      <c r="U8" s="15"/>
      <c r="V8" s="15"/>
      <c r="W8" s="15"/>
      <c r="X8" s="15"/>
      <c r="Y8" s="15"/>
      <c r="Z8" s="15"/>
    </row>
    <row r="9" ht="17.25" customHeight="1" spans="1:26">
      <c r="A9" s="197"/>
      <c r="B9" s="197" t="s">
        <v>174</v>
      </c>
      <c r="C9" s="197" t="s">
        <v>175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1"/>
      <c r="O9" s="151" t="s">
        <v>174</v>
      </c>
      <c r="P9" s="203" t="s">
        <v>176</v>
      </c>
      <c r="Q9" s="15">
        <v>425.6556</v>
      </c>
      <c r="R9" s="15">
        <v>425.6556</v>
      </c>
      <c r="S9" s="15">
        <v>425.6556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97"/>
      <c r="B10" s="197" t="s">
        <v>177</v>
      </c>
      <c r="C10" s="197" t="s">
        <v>178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1"/>
      <c r="O10" s="151" t="s">
        <v>177</v>
      </c>
      <c r="P10" s="203" t="s">
        <v>179</v>
      </c>
      <c r="Q10" s="15">
        <v>223.7736</v>
      </c>
      <c r="R10" s="15">
        <v>223.7736</v>
      </c>
      <c r="S10" s="15">
        <v>223.7736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96" t="s">
        <v>180</v>
      </c>
      <c r="B11" s="196"/>
      <c r="C11" s="196" t="s">
        <v>181</v>
      </c>
      <c r="D11" s="15">
        <v>2111.019258</v>
      </c>
      <c r="E11" s="15">
        <v>2111.019258</v>
      </c>
      <c r="F11" s="15">
        <v>1888.150858</v>
      </c>
      <c r="G11" s="15">
        <v>222.8684</v>
      </c>
      <c r="H11" s="15"/>
      <c r="I11" s="15"/>
      <c r="J11" s="15"/>
      <c r="K11" s="15"/>
      <c r="L11" s="15"/>
      <c r="M11" s="15"/>
      <c r="N11" s="151"/>
      <c r="O11" s="151" t="s">
        <v>182</v>
      </c>
      <c r="P11" s="203" t="s">
        <v>183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97"/>
      <c r="B12" s="197" t="s">
        <v>174</v>
      </c>
      <c r="C12" s="197" t="s">
        <v>173</v>
      </c>
      <c r="D12" s="15">
        <v>1835.180664</v>
      </c>
      <c r="E12" s="15">
        <v>1835.180664</v>
      </c>
      <c r="F12" s="15">
        <v>1835.180664</v>
      </c>
      <c r="G12" s="15"/>
      <c r="H12" s="15"/>
      <c r="I12" s="15"/>
      <c r="J12" s="15"/>
      <c r="K12" s="15"/>
      <c r="L12" s="15"/>
      <c r="M12" s="15"/>
      <c r="N12" s="151"/>
      <c r="O12" s="151" t="s">
        <v>184</v>
      </c>
      <c r="P12" s="203" t="s">
        <v>185</v>
      </c>
      <c r="Q12" s="15">
        <v>540.9353</v>
      </c>
      <c r="R12" s="15">
        <v>540.9353</v>
      </c>
      <c r="S12" s="15">
        <v>540.9353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97"/>
      <c r="B13" s="197" t="s">
        <v>177</v>
      </c>
      <c r="C13" s="197" t="s">
        <v>186</v>
      </c>
      <c r="D13" s="15">
        <v>275.838594</v>
      </c>
      <c r="E13" s="15">
        <v>275.838594</v>
      </c>
      <c r="F13" s="15">
        <v>52.970194</v>
      </c>
      <c r="G13" s="15">
        <v>222.8684</v>
      </c>
      <c r="H13" s="15"/>
      <c r="I13" s="15"/>
      <c r="J13" s="15"/>
      <c r="K13" s="15"/>
      <c r="L13" s="15"/>
      <c r="M13" s="15"/>
      <c r="N13" s="151"/>
      <c r="O13" s="151" t="s">
        <v>187</v>
      </c>
      <c r="P13" s="203" t="s">
        <v>188</v>
      </c>
      <c r="Q13" s="15">
        <v>190.420497</v>
      </c>
      <c r="R13" s="15">
        <v>190.420497</v>
      </c>
      <c r="S13" s="15">
        <v>190.420497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96" t="s">
        <v>189</v>
      </c>
      <c r="B14" s="196"/>
      <c r="C14" s="196" t="s">
        <v>190</v>
      </c>
      <c r="D14" s="15">
        <v>0.39375</v>
      </c>
      <c r="E14" s="15">
        <v>0.39375</v>
      </c>
      <c r="F14" s="15"/>
      <c r="G14" s="15">
        <v>0.39375</v>
      </c>
      <c r="H14" s="15"/>
      <c r="I14" s="15"/>
      <c r="J14" s="15"/>
      <c r="K14" s="15"/>
      <c r="L14" s="15"/>
      <c r="M14" s="15"/>
      <c r="N14" s="151"/>
      <c r="O14" s="151" t="s">
        <v>155</v>
      </c>
      <c r="P14" s="203" t="s">
        <v>191</v>
      </c>
      <c r="Q14" s="15">
        <v>63.951062</v>
      </c>
      <c r="R14" s="15">
        <v>63.951062</v>
      </c>
      <c r="S14" s="15">
        <v>63.951062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97"/>
      <c r="B15" s="197" t="s">
        <v>174</v>
      </c>
      <c r="C15" s="197" t="s">
        <v>192</v>
      </c>
      <c r="D15" s="15">
        <v>0.39375</v>
      </c>
      <c r="E15" s="15">
        <v>0.39375</v>
      </c>
      <c r="F15" s="15"/>
      <c r="G15" s="15">
        <v>0.39375</v>
      </c>
      <c r="H15" s="15"/>
      <c r="I15" s="15"/>
      <c r="J15" s="15"/>
      <c r="K15" s="15"/>
      <c r="L15" s="15"/>
      <c r="M15" s="15"/>
      <c r="N15" s="151"/>
      <c r="O15" s="151" t="s">
        <v>156</v>
      </c>
      <c r="P15" s="203" t="s">
        <v>193</v>
      </c>
      <c r="Q15" s="15">
        <v>47.02284</v>
      </c>
      <c r="R15" s="15">
        <v>47.02284</v>
      </c>
      <c r="S15" s="15">
        <v>47.02284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1"/>
      <c r="O16" s="151" t="s">
        <v>157</v>
      </c>
      <c r="P16" s="203" t="s">
        <v>194</v>
      </c>
      <c r="Q16" s="15">
        <v>20.606393</v>
      </c>
      <c r="R16" s="15">
        <v>20.606393</v>
      </c>
      <c r="S16" s="15">
        <v>20.606393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1"/>
      <c r="O17" s="151" t="s">
        <v>158</v>
      </c>
      <c r="P17" s="203" t="s">
        <v>94</v>
      </c>
      <c r="Q17" s="15">
        <v>142.815372</v>
      </c>
      <c r="R17" s="15">
        <v>142.815372</v>
      </c>
      <c r="S17" s="15">
        <v>142.815372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1"/>
      <c r="O18" s="151" t="s">
        <v>195</v>
      </c>
      <c r="P18" s="203" t="s">
        <v>196</v>
      </c>
      <c r="Q18" s="15">
        <v>180</v>
      </c>
      <c r="R18" s="15">
        <v>180</v>
      </c>
      <c r="S18" s="15">
        <v>180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s">
        <v>197</v>
      </c>
      <c r="O19" s="13"/>
      <c r="P19" s="202" t="s">
        <v>186</v>
      </c>
      <c r="Q19" s="15">
        <v>275.838594</v>
      </c>
      <c r="R19" s="15">
        <v>275.838594</v>
      </c>
      <c r="S19" s="15">
        <v>52.970194</v>
      </c>
      <c r="T19" s="15">
        <v>222.8684</v>
      </c>
      <c r="U19" s="15"/>
      <c r="V19" s="15"/>
      <c r="W19" s="15"/>
      <c r="X19" s="15"/>
      <c r="Y19" s="15"/>
      <c r="Z19" s="15"/>
    </row>
    <row r="20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1"/>
      <c r="O20" s="151" t="s">
        <v>174</v>
      </c>
      <c r="P20" s="203" t="s">
        <v>198</v>
      </c>
      <c r="Q20" s="15">
        <v>197.8684</v>
      </c>
      <c r="R20" s="15">
        <v>197.8684</v>
      </c>
      <c r="S20" s="15"/>
      <c r="T20" s="15">
        <v>197.8684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1"/>
      <c r="O21" s="151" t="s">
        <v>158</v>
      </c>
      <c r="P21" s="203" t="s">
        <v>199</v>
      </c>
      <c r="Q21" s="15">
        <v>25</v>
      </c>
      <c r="R21" s="15">
        <v>25</v>
      </c>
      <c r="S21" s="15"/>
      <c r="T21" s="15">
        <v>25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1"/>
      <c r="O22" s="151" t="s">
        <v>162</v>
      </c>
      <c r="P22" s="203" t="s">
        <v>200</v>
      </c>
      <c r="Q22" s="15">
        <v>1</v>
      </c>
      <c r="R22" s="15">
        <v>1</v>
      </c>
      <c r="S22" s="15">
        <v>1</v>
      </c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1"/>
      <c r="O23" s="151" t="s">
        <v>201</v>
      </c>
      <c r="P23" s="203" t="s">
        <v>202</v>
      </c>
      <c r="Q23" s="15">
        <v>23.097864</v>
      </c>
      <c r="R23" s="15">
        <v>23.097864</v>
      </c>
      <c r="S23" s="15">
        <v>23.097864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1"/>
      <c r="O24" s="151" t="s">
        <v>203</v>
      </c>
      <c r="P24" s="203" t="s">
        <v>204</v>
      </c>
      <c r="Q24" s="15">
        <v>28.87233</v>
      </c>
      <c r="R24" s="15">
        <v>28.87233</v>
      </c>
      <c r="S24" s="15">
        <v>28.87233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1"/>
      <c r="O25" s="151" t="s">
        <v>205</v>
      </c>
      <c r="P25" s="203" t="s">
        <v>206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 t="s">
        <v>207</v>
      </c>
      <c r="O26" s="13"/>
      <c r="P26" s="202" t="s">
        <v>190</v>
      </c>
      <c r="Q26" s="15">
        <v>0.39375</v>
      </c>
      <c r="R26" s="15">
        <v>0.39375</v>
      </c>
      <c r="S26" s="15"/>
      <c r="T26" s="15">
        <v>0.39375</v>
      </c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1"/>
      <c r="O27" s="151" t="s">
        <v>208</v>
      </c>
      <c r="P27" s="203" t="s">
        <v>209</v>
      </c>
      <c r="Q27" s="15">
        <v>0.39375</v>
      </c>
      <c r="R27" s="15">
        <v>0.39375</v>
      </c>
      <c r="S27" s="15"/>
      <c r="T27" s="15">
        <v>0.39375</v>
      </c>
      <c r="U27" s="15"/>
      <c r="V27" s="15"/>
      <c r="W27" s="15"/>
      <c r="X27" s="15"/>
      <c r="Y27" s="15"/>
      <c r="Z27" s="15"/>
    </row>
    <row r="28" ht="20.25" customHeight="1" spans="1:26">
      <c r="A28" s="198" t="s">
        <v>22</v>
      </c>
      <c r="B28" s="199"/>
      <c r="C28" s="200"/>
      <c r="D28" s="15">
        <v>2111.413008</v>
      </c>
      <c r="E28" s="15">
        <v>2111.413008</v>
      </c>
      <c r="F28" s="15">
        <v>1888.150858</v>
      </c>
      <c r="G28" s="15">
        <v>223.26215</v>
      </c>
      <c r="H28" s="15"/>
      <c r="I28" s="15"/>
      <c r="J28" s="15"/>
      <c r="K28" s="15"/>
      <c r="L28" s="15"/>
      <c r="M28" s="15"/>
      <c r="N28" s="204" t="s">
        <v>22</v>
      </c>
      <c r="O28" s="204"/>
      <c r="P28" s="204"/>
      <c r="Q28" s="15">
        <v>2111.413008</v>
      </c>
      <c r="R28" s="15">
        <v>2111.413008</v>
      </c>
      <c r="S28" s="15">
        <v>1888.150858</v>
      </c>
      <c r="T28" s="15">
        <v>223.26215</v>
      </c>
      <c r="U28" s="15"/>
      <c r="V28" s="15"/>
      <c r="W28" s="15"/>
      <c r="X28" s="15"/>
      <c r="Y28" s="15"/>
      <c r="Z28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28:C28"/>
    <mergeCell ref="N28:P28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27" sqref="D27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82"/>
      <c r="B1" s="182"/>
      <c r="C1" s="77"/>
      <c r="F1" s="183" t="s">
        <v>210</v>
      </c>
    </row>
    <row r="2" ht="25.5" customHeight="1" spans="1:6">
      <c r="A2" s="184" t="s">
        <v>211</v>
      </c>
      <c r="B2" s="184"/>
      <c r="C2" s="184"/>
      <c r="D2" s="184"/>
      <c r="E2" s="184"/>
      <c r="F2" s="184"/>
    </row>
    <row r="3" ht="15.75" customHeight="1" spans="1:6">
      <c r="A3" s="4" t="str">
        <f>"单位名称："&amp;"曲靖师范学院附属小学"</f>
        <v>单位名称：曲靖师范学院附属小学</v>
      </c>
      <c r="B3" s="182"/>
      <c r="C3" s="77"/>
      <c r="F3" s="306" t="s">
        <v>2</v>
      </c>
    </row>
    <row r="4" ht="19.5" customHeight="1" spans="1:6">
      <c r="A4" s="9" t="s">
        <v>212</v>
      </c>
      <c r="B4" s="10" t="s">
        <v>213</v>
      </c>
      <c r="C4" s="10" t="s">
        <v>214</v>
      </c>
      <c r="D4" s="10"/>
      <c r="E4" s="10"/>
      <c r="F4" s="10" t="s">
        <v>200</v>
      </c>
    </row>
    <row r="5" ht="19.5" customHeight="1" spans="1:6">
      <c r="A5" s="9"/>
      <c r="B5" s="10"/>
      <c r="C5" s="125" t="s">
        <v>30</v>
      </c>
      <c r="D5" s="125" t="s">
        <v>215</v>
      </c>
      <c r="E5" s="125" t="s">
        <v>216</v>
      </c>
      <c r="F5" s="10"/>
    </row>
    <row r="6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8"/>
  <sheetViews>
    <sheetView showZeros="0" zoomScale="80" zoomScaleNormal="80" workbookViewId="0">
      <selection activeCell="A3" sqref="A3:G3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60"/>
      <c r="C1"/>
      <c r="D1" s="161"/>
      <c r="E1" s="161"/>
      <c r="F1" s="161"/>
      <c r="G1" s="161"/>
      <c r="H1" s="162"/>
      <c r="I1" s="162"/>
      <c r="J1"/>
      <c r="K1" s="162"/>
      <c r="L1" s="162"/>
      <c r="M1" s="162"/>
      <c r="N1"/>
      <c r="O1"/>
      <c r="P1" s="162"/>
      <c r="Q1"/>
      <c r="R1"/>
      <c r="S1"/>
      <c r="T1" s="162"/>
      <c r="U1"/>
      <c r="V1"/>
      <c r="W1"/>
      <c r="X1" s="160"/>
      <c r="Y1"/>
      <c r="Z1" s="53" t="s">
        <v>217</v>
      </c>
    </row>
    <row r="2" ht="26.25" customHeight="1" spans="1:26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"单位名称："&amp;"曲靖师范学院附属小学"</f>
        <v>单位名称：曲靖师范学院附属小学</v>
      </c>
      <c r="B3" s="163"/>
      <c r="C3" s="163"/>
      <c r="D3" s="163"/>
      <c r="E3" s="163"/>
      <c r="F3" s="163"/>
      <c r="G3" s="163"/>
      <c r="H3" s="164"/>
      <c r="I3" s="164"/>
      <c r="J3" s="6"/>
      <c r="K3" s="164"/>
      <c r="L3" s="164"/>
      <c r="M3" s="164"/>
      <c r="N3" s="6"/>
      <c r="O3" s="6"/>
      <c r="P3" s="164"/>
      <c r="Q3" s="6"/>
      <c r="R3" s="6"/>
      <c r="S3" s="6"/>
      <c r="T3" s="164"/>
      <c r="U3"/>
      <c r="V3"/>
      <c r="W3"/>
      <c r="X3" s="160"/>
      <c r="Y3"/>
      <c r="Z3" s="307" t="s">
        <v>2</v>
      </c>
    </row>
    <row r="4" ht="18" customHeight="1" spans="1:26">
      <c r="A4" s="165" t="s">
        <v>219</v>
      </c>
      <c r="B4" s="165" t="s">
        <v>220</v>
      </c>
      <c r="C4" s="165" t="s">
        <v>221</v>
      </c>
      <c r="D4" s="165" t="s">
        <v>222</v>
      </c>
      <c r="E4" s="165" t="s">
        <v>223</v>
      </c>
      <c r="F4" s="165" t="s">
        <v>224</v>
      </c>
      <c r="G4" s="165" t="s">
        <v>225</v>
      </c>
      <c r="H4" s="131" t="s">
        <v>226</v>
      </c>
      <c r="I4" s="131" t="s">
        <v>226</v>
      </c>
      <c r="J4" s="10"/>
      <c r="K4" s="131"/>
      <c r="L4" s="131"/>
      <c r="M4" s="131"/>
      <c r="N4" s="10"/>
      <c r="O4" s="10"/>
      <c r="P4" s="131"/>
      <c r="Q4" s="10"/>
      <c r="R4" s="10"/>
      <c r="S4" s="10"/>
      <c r="T4" s="178" t="s">
        <v>34</v>
      </c>
      <c r="U4" s="131" t="s">
        <v>35</v>
      </c>
      <c r="V4" s="131"/>
      <c r="W4" s="131"/>
      <c r="X4" s="131"/>
      <c r="Y4" s="131"/>
      <c r="Z4" s="131"/>
    </row>
    <row r="5" ht="18" customHeight="1" spans="1:26">
      <c r="A5" s="166"/>
      <c r="B5" s="167"/>
      <c r="C5" s="166"/>
      <c r="D5" s="166"/>
      <c r="E5" s="166"/>
      <c r="F5" s="166"/>
      <c r="G5" s="166"/>
      <c r="H5" s="131" t="s">
        <v>227</v>
      </c>
      <c r="I5" s="131" t="s">
        <v>228</v>
      </c>
      <c r="J5" s="10"/>
      <c r="K5" s="131"/>
      <c r="L5" s="131"/>
      <c r="M5" s="131"/>
      <c r="N5" s="10"/>
      <c r="O5" s="9" t="s">
        <v>32</v>
      </c>
      <c r="P5" s="8" t="s">
        <v>33</v>
      </c>
      <c r="Q5" s="10" t="s">
        <v>229</v>
      </c>
      <c r="R5" s="10"/>
      <c r="S5" s="10"/>
      <c r="T5" s="165" t="s">
        <v>34</v>
      </c>
      <c r="U5" s="131" t="s">
        <v>35</v>
      </c>
      <c r="V5" s="178" t="s">
        <v>36</v>
      </c>
      <c r="W5" s="131" t="s">
        <v>35</v>
      </c>
      <c r="X5" s="178" t="s">
        <v>38</v>
      </c>
      <c r="Y5" s="178" t="s">
        <v>39</v>
      </c>
      <c r="Z5" s="176" t="s">
        <v>40</v>
      </c>
    </row>
    <row r="6" ht="18" customHeight="1" spans="1:26">
      <c r="A6" s="166"/>
      <c r="B6" s="167"/>
      <c r="C6" s="166"/>
      <c r="D6" s="166"/>
      <c r="E6" s="166"/>
      <c r="F6" s="166"/>
      <c r="G6" s="166"/>
      <c r="H6" s="131"/>
      <c r="I6" s="131" t="s">
        <v>31</v>
      </c>
      <c r="J6" s="10"/>
      <c r="K6" s="131"/>
      <c r="L6" s="131"/>
      <c r="M6" s="131"/>
      <c r="N6" s="10"/>
      <c r="O6" s="9" t="s">
        <v>32</v>
      </c>
      <c r="P6" s="8" t="s">
        <v>33</v>
      </c>
      <c r="Q6" s="179" t="s">
        <v>31</v>
      </c>
      <c r="R6" s="179" t="s">
        <v>230</v>
      </c>
      <c r="S6" s="10" t="s">
        <v>33</v>
      </c>
      <c r="T6" s="165"/>
      <c r="U6" s="165" t="s">
        <v>30</v>
      </c>
      <c r="V6" s="165" t="s">
        <v>36</v>
      </c>
      <c r="W6" s="165" t="s">
        <v>231</v>
      </c>
      <c r="X6" s="165" t="s">
        <v>38</v>
      </c>
      <c r="Y6" s="165" t="s">
        <v>39</v>
      </c>
      <c r="Z6" s="165" t="s">
        <v>40</v>
      </c>
    </row>
    <row r="7" customHeight="1" spans="1:26">
      <c r="A7" s="168"/>
      <c r="B7" s="168"/>
      <c r="C7" s="168"/>
      <c r="D7" s="168"/>
      <c r="E7" s="168"/>
      <c r="F7" s="168"/>
      <c r="G7" s="168"/>
      <c r="H7" s="168"/>
      <c r="I7" s="175" t="s">
        <v>232</v>
      </c>
      <c r="J7" s="176" t="s">
        <v>233</v>
      </c>
      <c r="K7" s="165" t="s">
        <v>234</v>
      </c>
      <c r="L7" s="165" t="s">
        <v>235</v>
      </c>
      <c r="M7" s="165" t="s">
        <v>236</v>
      </c>
      <c r="N7" s="165" t="s">
        <v>237</v>
      </c>
      <c r="O7" s="165" t="s">
        <v>32</v>
      </c>
      <c r="P7" s="165" t="s">
        <v>33</v>
      </c>
      <c r="Q7" s="165" t="s">
        <v>31</v>
      </c>
      <c r="R7" s="165" t="s">
        <v>32</v>
      </c>
      <c r="S7" s="165" t="s">
        <v>33</v>
      </c>
      <c r="T7" s="168"/>
      <c r="U7" s="165" t="s">
        <v>30</v>
      </c>
      <c r="V7" s="165" t="s">
        <v>36</v>
      </c>
      <c r="W7" s="165" t="s">
        <v>231</v>
      </c>
      <c r="X7" s="165" t="s">
        <v>38</v>
      </c>
      <c r="Y7" s="165" t="s">
        <v>39</v>
      </c>
      <c r="Z7" s="165" t="s">
        <v>40</v>
      </c>
    </row>
    <row r="8" ht="37.5" customHeight="1" spans="1:26">
      <c r="A8" s="169"/>
      <c r="B8" s="169"/>
      <c r="C8" s="169"/>
      <c r="D8" s="169"/>
      <c r="E8" s="169"/>
      <c r="F8" s="169"/>
      <c r="G8" s="169"/>
      <c r="H8" s="169"/>
      <c r="I8" s="52" t="s">
        <v>30</v>
      </c>
      <c r="J8" s="52" t="s">
        <v>238</v>
      </c>
      <c r="K8" s="177" t="s">
        <v>233</v>
      </c>
      <c r="L8" s="177" t="s">
        <v>235</v>
      </c>
      <c r="M8" s="177" t="s">
        <v>236</v>
      </c>
      <c r="N8" s="177" t="s">
        <v>237</v>
      </c>
      <c r="O8" s="177" t="s">
        <v>237</v>
      </c>
      <c r="P8" s="177" t="s">
        <v>237</v>
      </c>
      <c r="Q8" s="177" t="s">
        <v>235</v>
      </c>
      <c r="R8" s="177" t="s">
        <v>236</v>
      </c>
      <c r="S8" s="177" t="s">
        <v>237</v>
      </c>
      <c r="T8" s="177" t="s">
        <v>34</v>
      </c>
      <c r="U8" s="177" t="s">
        <v>30</v>
      </c>
      <c r="V8" s="177" t="s">
        <v>36</v>
      </c>
      <c r="W8" s="177" t="s">
        <v>231</v>
      </c>
      <c r="X8" s="177" t="s">
        <v>38</v>
      </c>
      <c r="Y8" s="177" t="s">
        <v>39</v>
      </c>
      <c r="Z8" s="177" t="s">
        <v>40</v>
      </c>
    </row>
    <row r="9" customHeight="1" spans="1:2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80">
        <v>25</v>
      </c>
      <c r="Z9" s="181">
        <v>26</v>
      </c>
    </row>
    <row r="10" ht="21" customHeight="1" outlineLevel="1" spans="1:26">
      <c r="A10" s="13" t="s">
        <v>42</v>
      </c>
      <c r="B10" s="170"/>
      <c r="C10" s="170"/>
      <c r="D10" s="170"/>
      <c r="E10" s="170"/>
      <c r="F10" s="170"/>
      <c r="G10" s="170"/>
      <c r="H10" s="15">
        <v>1888.150858</v>
      </c>
      <c r="I10" s="15">
        <v>1888.150858</v>
      </c>
      <c r="J10" s="15"/>
      <c r="K10" s="15"/>
      <c r="L10" s="15"/>
      <c r="M10" s="15"/>
      <c r="N10" s="15">
        <v>1888.150858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1" t="s">
        <v>42</v>
      </c>
      <c r="B11" s="13"/>
      <c r="C11" s="13"/>
      <c r="D11" s="13"/>
      <c r="E11" s="13"/>
      <c r="F11" s="13"/>
      <c r="G11" s="13"/>
      <c r="H11" s="15">
        <v>1888.150858</v>
      </c>
      <c r="I11" s="15">
        <v>1888.150858</v>
      </c>
      <c r="J11" s="15"/>
      <c r="K11" s="15"/>
      <c r="L11" s="15"/>
      <c r="M11" s="15"/>
      <c r="N11" s="15">
        <v>1888.150858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71" t="s">
        <v>42</v>
      </c>
      <c r="B12" s="13" t="s">
        <v>239</v>
      </c>
      <c r="C12" s="13" t="s">
        <v>240</v>
      </c>
      <c r="D12" s="13" t="s">
        <v>61</v>
      </c>
      <c r="E12" s="13" t="s">
        <v>62</v>
      </c>
      <c r="F12" s="13" t="s">
        <v>241</v>
      </c>
      <c r="G12" s="13" t="s">
        <v>176</v>
      </c>
      <c r="H12" s="15">
        <v>425.6556</v>
      </c>
      <c r="I12" s="15">
        <v>425.6556</v>
      </c>
      <c r="J12" s="15"/>
      <c r="K12" s="15"/>
      <c r="L12" s="15"/>
      <c r="M12" s="15"/>
      <c r="N12" s="15">
        <v>425.6556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71" t="s">
        <v>42</v>
      </c>
      <c r="B13" s="13" t="s">
        <v>239</v>
      </c>
      <c r="C13" s="13" t="s">
        <v>240</v>
      </c>
      <c r="D13" s="13" t="s">
        <v>61</v>
      </c>
      <c r="E13" s="13" t="s">
        <v>62</v>
      </c>
      <c r="F13" s="13" t="s">
        <v>242</v>
      </c>
      <c r="G13" s="13" t="s">
        <v>179</v>
      </c>
      <c r="H13" s="15">
        <v>223.7736</v>
      </c>
      <c r="I13" s="15">
        <v>223.7736</v>
      </c>
      <c r="J13" s="15"/>
      <c r="K13" s="15"/>
      <c r="L13" s="15"/>
      <c r="M13" s="15"/>
      <c r="N13" s="15">
        <v>223.7736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71" t="s">
        <v>42</v>
      </c>
      <c r="B14" s="13" t="s">
        <v>239</v>
      </c>
      <c r="C14" s="13" t="s">
        <v>240</v>
      </c>
      <c r="D14" s="13" t="s">
        <v>61</v>
      </c>
      <c r="E14" s="13" t="s">
        <v>62</v>
      </c>
      <c r="F14" s="13" t="s">
        <v>243</v>
      </c>
      <c r="G14" s="13" t="s">
        <v>185</v>
      </c>
      <c r="H14" s="15">
        <v>35.4713</v>
      </c>
      <c r="I14" s="15">
        <v>35.4713</v>
      </c>
      <c r="J14" s="15"/>
      <c r="K14" s="15"/>
      <c r="L14" s="15"/>
      <c r="M14" s="15"/>
      <c r="N14" s="15">
        <v>35.4713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71" t="s">
        <v>42</v>
      </c>
      <c r="B15" s="13" t="s">
        <v>244</v>
      </c>
      <c r="C15" s="13" t="s">
        <v>245</v>
      </c>
      <c r="D15" s="13" t="s">
        <v>61</v>
      </c>
      <c r="E15" s="13" t="s">
        <v>62</v>
      </c>
      <c r="F15" s="13" t="s">
        <v>243</v>
      </c>
      <c r="G15" s="13" t="s">
        <v>185</v>
      </c>
      <c r="H15" s="15">
        <v>214.2</v>
      </c>
      <c r="I15" s="15">
        <v>214.2</v>
      </c>
      <c r="J15" s="15"/>
      <c r="K15" s="15"/>
      <c r="L15" s="15"/>
      <c r="M15" s="15"/>
      <c r="N15" s="15">
        <v>214.2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71" t="s">
        <v>42</v>
      </c>
      <c r="B16" s="13" t="s">
        <v>239</v>
      </c>
      <c r="C16" s="13" t="s">
        <v>240</v>
      </c>
      <c r="D16" s="13" t="s">
        <v>61</v>
      </c>
      <c r="E16" s="13" t="s">
        <v>62</v>
      </c>
      <c r="F16" s="13" t="s">
        <v>243</v>
      </c>
      <c r="G16" s="13" t="s">
        <v>185</v>
      </c>
      <c r="H16" s="15">
        <v>291.264</v>
      </c>
      <c r="I16" s="15">
        <v>291.264</v>
      </c>
      <c r="J16" s="15"/>
      <c r="K16" s="15"/>
      <c r="L16" s="15"/>
      <c r="M16" s="15"/>
      <c r="N16" s="15">
        <v>291.264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71" t="s">
        <v>42</v>
      </c>
      <c r="B17" s="13" t="s">
        <v>246</v>
      </c>
      <c r="C17" s="13" t="s">
        <v>178</v>
      </c>
      <c r="D17" s="13" t="s">
        <v>73</v>
      </c>
      <c r="E17" s="13" t="s">
        <v>74</v>
      </c>
      <c r="F17" s="13" t="s">
        <v>247</v>
      </c>
      <c r="G17" s="13" t="s">
        <v>188</v>
      </c>
      <c r="H17" s="15">
        <v>190.420497</v>
      </c>
      <c r="I17" s="15">
        <v>190.420497</v>
      </c>
      <c r="J17" s="15"/>
      <c r="K17" s="15"/>
      <c r="L17" s="15"/>
      <c r="M17" s="15"/>
      <c r="N17" s="15">
        <v>190.420497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71" t="s">
        <v>42</v>
      </c>
      <c r="B18" s="13" t="s">
        <v>246</v>
      </c>
      <c r="C18" s="13" t="s">
        <v>178</v>
      </c>
      <c r="D18" s="13" t="s">
        <v>83</v>
      </c>
      <c r="E18" s="13" t="s">
        <v>84</v>
      </c>
      <c r="F18" s="13" t="s">
        <v>248</v>
      </c>
      <c r="G18" s="13" t="s">
        <v>191</v>
      </c>
      <c r="H18" s="15">
        <v>63.951062</v>
      </c>
      <c r="I18" s="15">
        <v>63.951062</v>
      </c>
      <c r="J18" s="15"/>
      <c r="K18" s="15"/>
      <c r="L18" s="15"/>
      <c r="M18" s="15"/>
      <c r="N18" s="15">
        <v>63.951062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71" t="s">
        <v>42</v>
      </c>
      <c r="B19" s="13" t="s">
        <v>246</v>
      </c>
      <c r="C19" s="13" t="s">
        <v>178</v>
      </c>
      <c r="D19" s="13" t="s">
        <v>85</v>
      </c>
      <c r="E19" s="13" t="s">
        <v>86</v>
      </c>
      <c r="F19" s="13" t="s">
        <v>249</v>
      </c>
      <c r="G19" s="13" t="s">
        <v>193</v>
      </c>
      <c r="H19" s="15">
        <v>47.02284</v>
      </c>
      <c r="I19" s="15">
        <v>47.02284</v>
      </c>
      <c r="J19" s="15"/>
      <c r="K19" s="15"/>
      <c r="L19" s="15"/>
      <c r="M19" s="15"/>
      <c r="N19" s="15">
        <v>47.02284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71" t="s">
        <v>42</v>
      </c>
      <c r="B20" s="13" t="s">
        <v>246</v>
      </c>
      <c r="C20" s="13" t="s">
        <v>178</v>
      </c>
      <c r="D20" s="13" t="s">
        <v>87</v>
      </c>
      <c r="E20" s="13" t="s">
        <v>88</v>
      </c>
      <c r="F20" s="13" t="s">
        <v>250</v>
      </c>
      <c r="G20" s="13" t="s">
        <v>194</v>
      </c>
      <c r="H20" s="15">
        <v>4.618627</v>
      </c>
      <c r="I20" s="15">
        <v>4.618627</v>
      </c>
      <c r="J20" s="15"/>
      <c r="K20" s="15"/>
      <c r="L20" s="15"/>
      <c r="M20" s="15"/>
      <c r="N20" s="15">
        <v>4.618627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71" t="s">
        <v>42</v>
      </c>
      <c r="B21" s="13" t="s">
        <v>246</v>
      </c>
      <c r="C21" s="13" t="s">
        <v>178</v>
      </c>
      <c r="D21" s="13" t="s">
        <v>87</v>
      </c>
      <c r="E21" s="13" t="s">
        <v>88</v>
      </c>
      <c r="F21" s="13" t="s">
        <v>250</v>
      </c>
      <c r="G21" s="13" t="s">
        <v>194</v>
      </c>
      <c r="H21" s="15">
        <v>9.404568</v>
      </c>
      <c r="I21" s="15">
        <v>9.404568</v>
      </c>
      <c r="J21" s="15"/>
      <c r="K21" s="15"/>
      <c r="L21" s="15"/>
      <c r="M21" s="15"/>
      <c r="N21" s="15">
        <v>9.404568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71" t="s">
        <v>42</v>
      </c>
      <c r="B22" s="13" t="s">
        <v>246</v>
      </c>
      <c r="C22" s="13" t="s">
        <v>178</v>
      </c>
      <c r="D22" s="13" t="s">
        <v>77</v>
      </c>
      <c r="E22" s="13" t="s">
        <v>78</v>
      </c>
      <c r="F22" s="13" t="s">
        <v>250</v>
      </c>
      <c r="G22" s="13" t="s">
        <v>194</v>
      </c>
      <c r="H22" s="15">
        <v>6.583198</v>
      </c>
      <c r="I22" s="15">
        <v>6.583198</v>
      </c>
      <c r="J22" s="15"/>
      <c r="K22" s="15"/>
      <c r="L22" s="15"/>
      <c r="M22" s="15"/>
      <c r="N22" s="15">
        <v>6.583198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71" t="s">
        <v>42</v>
      </c>
      <c r="B23" s="13" t="s">
        <v>251</v>
      </c>
      <c r="C23" s="13" t="s">
        <v>94</v>
      </c>
      <c r="D23" s="13" t="s">
        <v>93</v>
      </c>
      <c r="E23" s="13" t="s">
        <v>94</v>
      </c>
      <c r="F23" s="13" t="s">
        <v>252</v>
      </c>
      <c r="G23" s="13" t="s">
        <v>94</v>
      </c>
      <c r="H23" s="15">
        <v>142.815372</v>
      </c>
      <c r="I23" s="15">
        <v>142.815372</v>
      </c>
      <c r="J23" s="15"/>
      <c r="K23" s="15"/>
      <c r="L23" s="15"/>
      <c r="M23" s="15"/>
      <c r="N23" s="15">
        <v>142.815372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71" t="s">
        <v>42</v>
      </c>
      <c r="B24" s="13" t="s">
        <v>253</v>
      </c>
      <c r="C24" s="13" t="s">
        <v>196</v>
      </c>
      <c r="D24" s="13" t="s">
        <v>61</v>
      </c>
      <c r="E24" s="13" t="s">
        <v>62</v>
      </c>
      <c r="F24" s="13" t="s">
        <v>254</v>
      </c>
      <c r="G24" s="13" t="s">
        <v>196</v>
      </c>
      <c r="H24" s="15">
        <v>180</v>
      </c>
      <c r="I24" s="15">
        <v>180</v>
      </c>
      <c r="J24" s="15"/>
      <c r="K24" s="15"/>
      <c r="L24" s="15"/>
      <c r="M24" s="15"/>
      <c r="N24" s="15">
        <v>180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71" t="s">
        <v>42</v>
      </c>
      <c r="B25" s="13" t="s">
        <v>255</v>
      </c>
      <c r="C25" s="13" t="s">
        <v>200</v>
      </c>
      <c r="D25" s="13" t="s">
        <v>61</v>
      </c>
      <c r="E25" s="13" t="s">
        <v>62</v>
      </c>
      <c r="F25" s="13" t="s">
        <v>256</v>
      </c>
      <c r="G25" s="13" t="s">
        <v>200</v>
      </c>
      <c r="H25" s="15">
        <v>1</v>
      </c>
      <c r="I25" s="15">
        <v>1</v>
      </c>
      <c r="J25" s="15"/>
      <c r="K25" s="15"/>
      <c r="L25" s="15"/>
      <c r="M25" s="15"/>
      <c r="N25" s="15">
        <v>1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71" t="s">
        <v>42</v>
      </c>
      <c r="B26" s="13" t="s">
        <v>257</v>
      </c>
      <c r="C26" s="13" t="s">
        <v>202</v>
      </c>
      <c r="D26" s="13" t="s">
        <v>61</v>
      </c>
      <c r="E26" s="13" t="s">
        <v>62</v>
      </c>
      <c r="F26" s="13" t="s">
        <v>258</v>
      </c>
      <c r="G26" s="13" t="s">
        <v>202</v>
      </c>
      <c r="H26" s="15">
        <v>23.097864</v>
      </c>
      <c r="I26" s="15">
        <v>23.097864</v>
      </c>
      <c r="J26" s="15"/>
      <c r="K26" s="15"/>
      <c r="L26" s="15"/>
      <c r="M26" s="15"/>
      <c r="N26" s="15">
        <v>23.097864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spans="1:26">
      <c r="A27" s="171" t="s">
        <v>42</v>
      </c>
      <c r="B27" s="13" t="s">
        <v>259</v>
      </c>
      <c r="C27" s="13" t="s">
        <v>260</v>
      </c>
      <c r="D27" s="13" t="s">
        <v>61</v>
      </c>
      <c r="E27" s="13" t="s">
        <v>62</v>
      </c>
      <c r="F27" s="13" t="s">
        <v>261</v>
      </c>
      <c r="G27" s="13" t="s">
        <v>204</v>
      </c>
      <c r="H27" s="15">
        <v>28.87233</v>
      </c>
      <c r="I27" s="15">
        <v>28.87233</v>
      </c>
      <c r="J27" s="15"/>
      <c r="K27" s="15"/>
      <c r="L27" s="15"/>
      <c r="M27" s="15"/>
      <c r="N27" s="15">
        <v>28.87233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72" t="s">
        <v>95</v>
      </c>
      <c r="B28" s="173"/>
      <c r="C28" s="173"/>
      <c r="D28" s="173"/>
      <c r="E28" s="173"/>
      <c r="F28" s="173"/>
      <c r="G28" s="174"/>
      <c r="H28" s="15">
        <v>1888.150858</v>
      </c>
      <c r="I28" s="15">
        <v>1888.150858</v>
      </c>
      <c r="J28" s="15"/>
      <c r="K28" s="15"/>
      <c r="L28" s="15"/>
      <c r="M28" s="15"/>
      <c r="N28" s="15">
        <v>1888.150858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</sheetData>
  <mergeCells count="33">
    <mergeCell ref="A2:Z2"/>
    <mergeCell ref="A3:G3"/>
    <mergeCell ref="H4:Z4"/>
    <mergeCell ref="I5:P5"/>
    <mergeCell ref="Q5:S5"/>
    <mergeCell ref="U5:Z5"/>
    <mergeCell ref="I6:N6"/>
    <mergeCell ref="I7:J7"/>
    <mergeCell ref="A28:G28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zoomScale="60" zoomScaleNormal="60" workbookViewId="0">
      <selection activeCell="H22" sqref="H22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52"/>
      <c r="C1"/>
      <c r="D1"/>
      <c r="E1" s="1"/>
      <c r="F1" s="1"/>
      <c r="G1" s="1"/>
      <c r="H1" s="1"/>
      <c r="I1"/>
      <c r="J1"/>
      <c r="K1"/>
      <c r="L1"/>
      <c r="M1"/>
      <c r="N1"/>
      <c r="O1"/>
      <c r="P1"/>
      <c r="Q1"/>
      <c r="R1"/>
      <c r="S1"/>
      <c r="T1"/>
      <c r="U1" s="152"/>
      <c r="V1"/>
      <c r="W1" s="159" t="s">
        <v>262</v>
      </c>
    </row>
    <row r="2" ht="27.75" customHeight="1" spans="1:23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"单位名称："&amp;"曲靖师范学院附属小学"</f>
        <v>单位名称：曲靖师范学院附属小学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/>
      <c r="S3"/>
      <c r="T3"/>
      <c r="U3" s="152"/>
      <c r="V3"/>
      <c r="W3" s="305" t="s">
        <v>2</v>
      </c>
    </row>
    <row r="4" ht="21.75" customHeight="1" spans="1:23">
      <c r="A4" s="8" t="s">
        <v>264</v>
      </c>
      <c r="B4" s="9" t="s">
        <v>220</v>
      </c>
      <c r="C4" s="8" t="s">
        <v>221</v>
      </c>
      <c r="D4" s="8" t="s">
        <v>219</v>
      </c>
      <c r="E4" s="9" t="s">
        <v>222</v>
      </c>
      <c r="F4" s="9" t="s">
        <v>223</v>
      </c>
      <c r="G4" s="9" t="s">
        <v>265</v>
      </c>
      <c r="H4" s="9" t="s">
        <v>266</v>
      </c>
      <c r="I4" s="10" t="s">
        <v>28</v>
      </c>
      <c r="J4" s="10" t="s">
        <v>267</v>
      </c>
      <c r="K4" s="10"/>
      <c r="L4" s="10"/>
      <c r="M4" s="10"/>
      <c r="N4" s="10" t="s">
        <v>229</v>
      </c>
      <c r="O4" s="10"/>
      <c r="P4" s="10"/>
      <c r="Q4" s="9" t="s">
        <v>34</v>
      </c>
      <c r="R4" s="10" t="s">
        <v>35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3"/>
      <c r="F5" s="153"/>
      <c r="G5" s="153"/>
      <c r="H5" s="153"/>
      <c r="I5" s="10"/>
      <c r="J5" s="157" t="s">
        <v>31</v>
      </c>
      <c r="K5" s="10"/>
      <c r="L5" s="9" t="s">
        <v>32</v>
      </c>
      <c r="M5" s="9" t="s">
        <v>33</v>
      </c>
      <c r="N5" s="9" t="s">
        <v>31</v>
      </c>
      <c r="O5" s="9" t="s">
        <v>32</v>
      </c>
      <c r="P5" s="9" t="s">
        <v>33</v>
      </c>
      <c r="Q5" s="153"/>
      <c r="R5" s="9" t="s">
        <v>30</v>
      </c>
      <c r="S5" s="9" t="s">
        <v>36</v>
      </c>
      <c r="T5" s="9" t="s">
        <v>231</v>
      </c>
      <c r="U5" s="9" t="s">
        <v>38</v>
      </c>
      <c r="V5" s="9" t="s">
        <v>39</v>
      </c>
      <c r="W5" s="9" t="s">
        <v>40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8" t="s">
        <v>30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30</v>
      </c>
      <c r="K7" s="46" t="s">
        <v>268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3.25" customHeight="1" spans="1:23">
      <c r="A9" s="13" t="s">
        <v>269</v>
      </c>
      <c r="B9" s="13" t="s">
        <v>270</v>
      </c>
      <c r="C9" s="13" t="s">
        <v>271</v>
      </c>
      <c r="D9" s="13" t="s">
        <v>42</v>
      </c>
      <c r="E9" s="13" t="s">
        <v>61</v>
      </c>
      <c r="F9" s="13" t="s">
        <v>62</v>
      </c>
      <c r="G9" s="13" t="s">
        <v>272</v>
      </c>
      <c r="H9" s="13" t="s">
        <v>209</v>
      </c>
      <c r="I9" s="15">
        <v>0.39375</v>
      </c>
      <c r="J9" s="15">
        <v>0.39375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269</v>
      </c>
      <c r="B10" s="13" t="s">
        <v>273</v>
      </c>
      <c r="C10" s="13" t="s">
        <v>274</v>
      </c>
      <c r="D10" s="13" t="s">
        <v>42</v>
      </c>
      <c r="E10" s="13" t="s">
        <v>61</v>
      </c>
      <c r="F10" s="13" t="s">
        <v>62</v>
      </c>
      <c r="G10" s="13" t="s">
        <v>275</v>
      </c>
      <c r="H10" s="13" t="s">
        <v>198</v>
      </c>
      <c r="I10" s="15">
        <v>4.5984</v>
      </c>
      <c r="J10" s="15">
        <v>4.5984</v>
      </c>
      <c r="K10" s="15"/>
      <c r="L10" s="15"/>
      <c r="M10" s="15"/>
      <c r="N10" s="15"/>
      <c r="O10" s="15"/>
      <c r="P10" s="13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269</v>
      </c>
      <c r="B11" s="13" t="s">
        <v>276</v>
      </c>
      <c r="C11" s="13" t="s">
        <v>277</v>
      </c>
      <c r="D11" s="13" t="s">
        <v>42</v>
      </c>
      <c r="E11" s="13" t="s">
        <v>61</v>
      </c>
      <c r="F11" s="13" t="s">
        <v>62</v>
      </c>
      <c r="G11" s="13" t="s">
        <v>275</v>
      </c>
      <c r="H11" s="13" t="s">
        <v>198</v>
      </c>
      <c r="I11" s="15">
        <v>63.27</v>
      </c>
      <c r="J11" s="15">
        <v>63.27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278</v>
      </c>
      <c r="B12" s="13" t="s">
        <v>279</v>
      </c>
      <c r="C12" s="13" t="s">
        <v>280</v>
      </c>
      <c r="D12" s="13" t="s">
        <v>42</v>
      </c>
      <c r="E12" s="13" t="s">
        <v>63</v>
      </c>
      <c r="F12" s="13" t="s">
        <v>64</v>
      </c>
      <c r="G12" s="13" t="s">
        <v>275</v>
      </c>
      <c r="H12" s="13" t="s">
        <v>198</v>
      </c>
      <c r="I12" s="15">
        <v>30</v>
      </c>
      <c r="J12" s="15">
        <v>30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278</v>
      </c>
      <c r="B13" s="13" t="s">
        <v>281</v>
      </c>
      <c r="C13" s="13" t="s">
        <v>282</v>
      </c>
      <c r="D13" s="13" t="s">
        <v>42</v>
      </c>
      <c r="E13" s="13" t="s">
        <v>67</v>
      </c>
      <c r="F13" s="13" t="s">
        <v>68</v>
      </c>
      <c r="G13" s="13" t="s">
        <v>283</v>
      </c>
      <c r="H13" s="13" t="s">
        <v>199</v>
      </c>
      <c r="I13" s="15">
        <v>25</v>
      </c>
      <c r="J13" s="15">
        <v>25</v>
      </c>
      <c r="K13" s="15"/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278</v>
      </c>
      <c r="B14" s="13" t="s">
        <v>284</v>
      </c>
      <c r="C14" s="13" t="s">
        <v>285</v>
      </c>
      <c r="D14" s="13" t="s">
        <v>42</v>
      </c>
      <c r="E14" s="13" t="s">
        <v>63</v>
      </c>
      <c r="F14" s="13" t="s">
        <v>64</v>
      </c>
      <c r="G14" s="13" t="s">
        <v>275</v>
      </c>
      <c r="H14" s="13" t="s">
        <v>198</v>
      </c>
      <c r="I14" s="15">
        <v>100</v>
      </c>
      <c r="J14" s="15">
        <v>100</v>
      </c>
      <c r="K14" s="15"/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18.75" customHeight="1" spans="1:23">
      <c r="A15" s="154" t="s">
        <v>95</v>
      </c>
      <c r="B15" s="155"/>
      <c r="C15" s="155"/>
      <c r="D15" s="155"/>
      <c r="E15" s="155"/>
      <c r="F15" s="155"/>
      <c r="G15" s="155"/>
      <c r="H15" s="156"/>
      <c r="I15" s="15">
        <v>223.26215</v>
      </c>
      <c r="J15" s="15">
        <v>223.26215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薄荷凉~</cp:lastModifiedBy>
  <dcterms:created xsi:type="dcterms:W3CDTF">2025-03-06T03:32:00Z</dcterms:created>
  <dcterms:modified xsi:type="dcterms:W3CDTF">2025-03-07T03:01:19Z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FD64E46F04944873BC97713498E3A0E6_12</vt:lpwstr>
  </property>
</Properties>
</file>