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17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14" r:id="rId14"/>
    <sheet name="政府购买服务预算表08-2" sheetId="15" r:id="rId15"/>
    <sheet name="区对下转移支付预算表09-1" sheetId="16" r:id="rId16"/>
    <sheet name="区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'财务收支预算总表01-1'!$A:$A,'财务收支预算总表01-1'!#REF!</definedName>
    <definedName name="_xlnm.Print_Titles" localSheetId="1">'部门收入预算表01-2'!$A:$A,'部门收入预算表01-2'!#REF!</definedName>
    <definedName name="_xlnm.Print_Titles" localSheetId="2">'部门支出预算表01-03'!$A:$A,'部门支出预算表01-03'!#REF!</definedName>
    <definedName name="_xlnm.Print_Titles" localSheetId="3">'财政拨款收支预算总表02-1'!$A:$A,'财政拨款收支预算总表02-1'!#REF!</definedName>
    <definedName name="_xlnm.Print_Titles" localSheetId="4">'一般公共预算支出预算表（按功能科目分类）02-2'!$A:$A,'一般公共预算支出预算表（按功能科目分类）02-2'!#REF!</definedName>
    <definedName name="_xlnm.Print_Titles" localSheetId="5">'一般公共预算支出预算表（按经济科目分类）02-3'!$A:$A,'一般公共预算支出预算表（按经济科目分类）02-3'!#REF!</definedName>
    <definedName name="_xlnm.Print_Titles" localSheetId="6">一般公共预算“三公”经费支出预算表03!$A:$A,一般公共预算“三公”经费支出预算表03!#REF!</definedName>
    <definedName name="_xlnm.Print_Titles" localSheetId="7">'基本支出预算表（人员类.运转类公用经费项目）04'!$A:$A,'基本支出预算表（人员类.运转类公用经费项目）04'!#REF!</definedName>
    <definedName name="_xlnm.Print_Titles" localSheetId="8">'项目支出预算表（其他运转类.特定目标类项目）05-1'!$A:$A,'项目支出预算表（其他运转类.特定目标类项目）05-1'!#REF!</definedName>
    <definedName name="_xlnm.Print_Titles" localSheetId="9">'项目支出绩效目标表（本次下达）05-2'!$A:$A,'项目支出绩效目标表（本次下达）05-2'!#REF!</definedName>
    <definedName name="_xlnm.Print_Titles" localSheetId="10">'项目支出绩效目标表（另文下达）05-3'!$A:$A,'项目支出绩效目标表（另文下达）05-3'!#REF!</definedName>
    <definedName name="_xlnm.Print_Titles" localSheetId="11">政府性基金预算支出预算表06!$A:$A,政府性基金预算支出预算表06!#REF!</definedName>
    <definedName name="_xlnm.Print_Titles" localSheetId="12">国有资本经营预算支出表07!$A:$A,国有资本经营预算支出表07!#REF!</definedName>
    <definedName name="_xlnm.Print_Titles" localSheetId="13">'部门政府采购预算表08-1'!$A:$A,'部门政府采购预算表08-1'!#REF!</definedName>
    <definedName name="_xlnm.Print_Titles" localSheetId="14">'政府购买服务预算表08-2'!$A:$A,'政府购买服务预算表08-2'!#REF!</definedName>
    <definedName name="_xlnm.Print_Titles" localSheetId="15">'区对下转移支付预算表09-1'!$A:$A,'区对下转移支付预算表09-1'!#REF!</definedName>
    <definedName name="_xlnm.Print_Titles" localSheetId="16">'区对下转移支付绩效目标表09-2'!$A:$A,'区对下转移支付绩效目标表09-2'!#REF!</definedName>
    <definedName name="_xlnm.Print_Titles" localSheetId="17">新增资产配置表10!$A:$A,新增资产配置表10!#REF!</definedName>
    <definedName name="_xlnm.Print_Titles" localSheetId="18">上级补助项目支出预算表11!$A:$A,上级补助项目支出预算表11!#REF!</definedName>
    <definedName name="_xlnm.Print_Titles" localSheetId="19">部门项目中期规划预算表12!$A:$A,部门项目中期规划预算表12!#REF!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<sst xmlns="http://schemas.openxmlformats.org/spreadsheetml/2006/main" count="1165" uniqueCount="470">
  <si>
    <t>预算01-1表</t>
  </si>
  <si>
    <t>财务收支预算总表</t>
  </si>
  <si>
    <t>单位：万元</t>
  </si>
  <si>
    <t>收        入</t>
  </si>
  <si>
    <t>支        出</t>
  </si>
  <si>
    <t>项      目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</si>
  <si>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</si>
  <si>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</si>
  <si>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</si>
  <si>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</si>
  <si>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</si>
  <si>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</si>
  <si>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</si>
  <si>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</si>
  <si>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</si>
  <si>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</si>
  <si>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</si>
  <si>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</si>
  <si>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</si>
  <si>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</si>
  <si>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</si>
  <si>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</si>
  <si>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</si>
  <si>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</si>
  <si>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</si>
  <si>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</si>
  <si>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</si>
  <si>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</si>
  <si>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</si>
  <si>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</si>
  <si>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</si>
  <si>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</si>
  <si>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</si>
  <si>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</si>
  <si>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</si>
  <si>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</si>
  <si>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</si>
  <si>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</si>
  <si>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</si>
  <si>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</si>
  <si>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</si>
  <si>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101</t>
  </si>
  <si>
    <t>曲靖经济技术开发区党政办公室</t>
  </si>
  <si>
    <t>101001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</si>
  <si>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</si>
  <si>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</si>
  <si>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</si>
  <si>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</si>
  <si>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</si>
  <si>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</si>
  <si>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</si>
  <si>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</si>
  <si>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</si>
  <si>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</si>
  <si>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</si>
  <si>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</si>
  <si>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</si>
  <si>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</si>
  <si>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</si>
  <si>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</si>
  <si>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</si>
  <si>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</si>
  <si>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</si>
  <si>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</si>
  <si>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</si>
  <si>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</si>
  <si>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</si>
  <si>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20126</t>
  </si>
  <si>
    <t>档案事务</t>
  </si>
  <si>
    <t>2012602</t>
  </si>
  <si>
    <t>20133</t>
  </si>
  <si>
    <t>宣传事务</t>
  </si>
  <si>
    <t>2013304</t>
  </si>
  <si>
    <t>宣传管理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</si>
  <si>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</si>
  <si>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</si>
  <si>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</si>
  <si>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</si>
  <si>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</si>
  <si>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</si>
  <si>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</si>
  <si>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</si>
  <si>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</si>
  <si>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</si>
  <si>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</si>
  <si>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</si>
  <si>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</si>
  <si>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</si>
  <si>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</si>
  <si>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</si>
  <si>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</si>
  <si>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</si>
  <si>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</si>
  <si>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</si>
  <si>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</si>
  <si>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</si>
  <si>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</si>
  <si>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</si>
  <si>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</si>
  <si>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</si>
  <si>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</si>
  <si>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</si>
  <si>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</si>
  <si>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</si>
  <si>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</si>
  <si>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</si>
  <si>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</si>
  <si>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</si>
  <si>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</si>
  <si>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</si>
  <si>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</si>
  <si>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</si>
  <si>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</si>
  <si>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</si>
  <si>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</si>
  <si>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</si>
  <si>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</si>
  <si>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</si>
  <si>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</si>
  <si>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</si>
  <si>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</si>
  <si>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</si>
  <si>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</si>
  <si>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</si>
  <si>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</si>
  <si>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</si>
  <si>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</si>
  <si>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</si>
  <si>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</si>
  <si>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</si>
  <si>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</si>
  <si>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</si>
  <si>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</si>
  <si>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</si>
  <si>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</si>
  <si>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</si>
  <si>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</si>
  <si>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</si>
  <si>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</si>
  <si>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</si>
  <si>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</si>
  <si>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</si>
  <si>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</si>
  <si>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</si>
  <si>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</si>
  <si>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</si>
  <si>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</si>
  <si>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</si>
  <si>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</si>
  <si>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</si>
  <si>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</si>
  <si>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</si>
  <si>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</si>
  <si>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</si>
  <si>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</si>
  <si>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</si>
  <si>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</si>
  <si>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</si>
  <si>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</si>
  <si>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</si>
  <si>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</si>
  <si>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</si>
  <si>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</si>
  <si>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</si>
  <si>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</si>
  <si>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</si>
  <si>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</si>
  <si>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</si>
  <si>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</si>
  <si>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</si>
  <si>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</si>
  <si>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</si>
  <si>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</si>
  <si>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</si>
  <si>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</si>
  <si>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</si>
  <si>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</si>
  <si>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</si>
  <si>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</si>
  <si>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</si>
  <si>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</si>
  <si>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07</t>
  </si>
  <si>
    <t>绩效工资</t>
  </si>
  <si>
    <t>502</t>
  </si>
  <si>
    <t>机关商品和服务支出</t>
  </si>
  <si>
    <t>08</t>
  </si>
  <si>
    <t>机关事业单位基本养老保险缴费</t>
  </si>
  <si>
    <t>办公经费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</si>
  <si>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</si>
  <si>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</si>
  <si>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</si>
  <si>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</si>
  <si>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</si>
  <si>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</si>
  <si>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</si>
  <si>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09</t>
  </si>
  <si>
    <t>维修（护）费</t>
  </si>
  <si>
    <t>505</t>
  </si>
  <si>
    <t>对事业单位经常性补助</t>
  </si>
  <si>
    <t>302</t>
  </si>
  <si>
    <t>商品和服务支出</t>
  </si>
  <si>
    <t>509</t>
  </si>
  <si>
    <t>对个人和家庭的补助</t>
  </si>
  <si>
    <t>办公费</t>
  </si>
  <si>
    <t>离退休费</t>
  </si>
  <si>
    <t>27</t>
  </si>
  <si>
    <t>28</t>
  </si>
  <si>
    <t>工会经费</t>
  </si>
  <si>
    <t>29</t>
  </si>
  <si>
    <t>福利费</t>
  </si>
  <si>
    <t>39</t>
  </si>
  <si>
    <t>其他交通费用</t>
  </si>
  <si>
    <t>303</t>
  </si>
  <si>
    <t>退休费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</si>
  <si>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</si>
  <si>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</si>
  <si>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</si>
  <si>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</si>
  <si>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</si>
  <si>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</si>
  <si>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</si>
  <si>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</si>
  <si>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</si>
  <si>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</si>
  <si>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</si>
  <si>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</si>
  <si>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</si>
  <si>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</si>
  <si>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</si>
  <si>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</si>
  <si>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</si>
  <si>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</si>
  <si>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</si>
  <si>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</si>
  <si>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政府性基金预算算</t>
  </si>
  <si>
    <t>事业单位
经营收入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</si>
  <si>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</si>
  <si>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</si>
  <si>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</si>
  <si>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</si>
  <si>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</si>
  <si>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</si>
  <si>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</si>
  <si>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530303210000000000271</t>
  </si>
  <si>
    <t>行政人员支出工资</t>
  </si>
  <si>
    <t>30101</t>
  </si>
  <si>
    <t>30102</t>
  </si>
  <si>
    <t>30103</t>
  </si>
  <si>
    <t>530303231100001507511</t>
  </si>
  <si>
    <t>公务员基础绩效奖</t>
  </si>
  <si>
    <t>530303210000000000273</t>
  </si>
  <si>
    <t>30108</t>
  </si>
  <si>
    <t>30110</t>
  </si>
  <si>
    <t>30111</t>
  </si>
  <si>
    <t>30112</t>
  </si>
  <si>
    <t>530303210000000000274</t>
  </si>
  <si>
    <t>30113</t>
  </si>
  <si>
    <t>530303210000000000554</t>
  </si>
  <si>
    <t>其他公用支出</t>
  </si>
  <si>
    <t>30201</t>
  </si>
  <si>
    <t>530303210000000000685</t>
  </si>
  <si>
    <t>30217</t>
  </si>
  <si>
    <t>530303210000000000553</t>
  </si>
  <si>
    <t>30228</t>
  </si>
  <si>
    <t>30229</t>
  </si>
  <si>
    <t>530303241100002407640</t>
  </si>
  <si>
    <t>公务交通补贴</t>
  </si>
  <si>
    <t>30239</t>
  </si>
  <si>
    <t>530303210000000000551</t>
  </si>
  <si>
    <t>30302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</si>
  <si>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</si>
  <si>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</si>
  <si>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</si>
  <si>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</si>
  <si>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</si>
  <si>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</si>
  <si>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</si>
  <si>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安可替代工程经费</t>
  </si>
  <si>
    <t>专项业务类</t>
  </si>
  <si>
    <t>530303241100002481946</t>
  </si>
  <si>
    <t>长水机场广告续约经费</t>
  </si>
  <si>
    <t>530303251100003882756</t>
  </si>
  <si>
    <t>档案馆数字化加工服务项目、厂房租赁、采购等经费</t>
  </si>
  <si>
    <t>530303241100002481942</t>
  </si>
  <si>
    <t>管委会办公大楼配电室改造经费</t>
  </si>
  <si>
    <t>530303251100003882745</t>
  </si>
  <si>
    <t>30213</t>
  </si>
  <si>
    <t>管委会大楼电子政务、电信高清、移动视频会议、公文交换、通信邮电等经费</t>
  </si>
  <si>
    <t>530303231100001506207</t>
  </si>
  <si>
    <t>经开区法律顾问经费</t>
  </si>
  <si>
    <t>530303210000000000358</t>
  </si>
  <si>
    <t>30227</t>
  </si>
  <si>
    <t>经开区各种表格、文头制作及印刷经费</t>
  </si>
  <si>
    <t>530303210000000000269</t>
  </si>
  <si>
    <t>下达党政办宣传信息中心委托招标应急广播体系建设经费</t>
  </si>
  <si>
    <t>事业发展类</t>
  </si>
  <si>
    <t>530303231100002251341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</si>
  <si>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</si>
  <si>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</si>
  <si>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</si>
  <si>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</si>
  <si>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</si>
  <si>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</si>
  <si>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</si>
  <si>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</si>
  <si>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</si>
  <si>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</si>
  <si>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</si>
  <si>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</si>
  <si>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保障管委会大楼及政务中心大楼共31个部门的电话网络正常运行</t>
  </si>
  <si>
    <t>产出指标</t>
  </si>
  <si>
    <t>数量指标</t>
  </si>
  <si>
    <t>部门保障数量</t>
  </si>
  <si>
    <t>=</t>
  </si>
  <si>
    <t>31</t>
  </si>
  <si>
    <t>个</t>
  </si>
  <si>
    <t>定量指标</t>
  </si>
  <si>
    <t>反映年度保障邮电通信正常使用部门数量</t>
  </si>
  <si>
    <t>效益指标</t>
  </si>
  <si>
    <t>社会效益</t>
  </si>
  <si>
    <t>服务水平提升性</t>
  </si>
  <si>
    <t>&lt;=</t>
  </si>
  <si>
    <t>满意、非常满意、一般、不满意、非常不满意</t>
  </si>
  <si>
    <t>定性指标</t>
  </si>
  <si>
    <t>反映年度故障发生是否能够及时处理</t>
  </si>
  <si>
    <t>满意度指标</t>
  </si>
  <si>
    <t>服务对象满意度</t>
  </si>
  <si>
    <t>使用对象满意度</t>
  </si>
  <si>
    <t>&gt;=</t>
  </si>
  <si>
    <t>90</t>
  </si>
  <si>
    <t>%</t>
  </si>
  <si>
    <t>反映各部门通信设备使用的满意度</t>
  </si>
  <si>
    <t>较好保障经开区文件制发工作</t>
  </si>
  <si>
    <t>经费到位率</t>
  </si>
  <si>
    <t>100</t>
  </si>
  <si>
    <t>确保财政拨款经费按计划进度安排，专款专用</t>
  </si>
  <si>
    <t>经济效益</t>
  </si>
  <si>
    <t>文件办理数</t>
  </si>
  <si>
    <t>95</t>
  </si>
  <si>
    <t>办理文件的时效性及有效性</t>
  </si>
  <si>
    <t>文件办理对象的满意度</t>
  </si>
  <si>
    <t>98</t>
  </si>
  <si>
    <t>办文对象满意度</t>
  </si>
  <si>
    <t>安可替代工程</t>
  </si>
  <si>
    <t>质量指标</t>
  </si>
  <si>
    <t>验收通过率</t>
  </si>
  <si>
    <t>反映设备购置的产品质量情况。
验收通过率=（通过验收的购置数量/购置总数量）*100%。</t>
  </si>
  <si>
    <t>可持续影响</t>
  </si>
  <si>
    <t>设备使用年限</t>
  </si>
  <si>
    <t>80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</si>
  <si>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</si>
  <si>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</si>
  <si>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</si>
  <si>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</si>
  <si>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档案馆数字化加工服务项目、厂房租赁、采购</t>
  </si>
  <si>
    <t>场馆（设施、设备）完好率</t>
  </si>
  <si>
    <t>反映大型场馆设施设备完好的情况。场馆（设施、设备）完好率=完好的场馆（设施、设备）数量/在用场馆（设施、设备）数量*100%</t>
  </si>
  <si>
    <t>设备采购经济性</t>
  </si>
  <si>
    <t>反映设备采购成本低于计划数所获得的经济效益。</t>
  </si>
  <si>
    <t>长水机场广告续约</t>
  </si>
  <si>
    <t>时效指标</t>
  </si>
  <si>
    <t>计划完成率</t>
  </si>
  <si>
    <t>70</t>
  </si>
  <si>
    <t>计划完成率=在规定时间内宣传任务完成数/宣传任务计划数*100%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</si>
  <si>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</si>
  <si>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</si>
  <si>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</si>
  <si>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</si>
  <si>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>管委会大楼配电室改造</t>
  </si>
  <si>
    <t>主体工程完成率</t>
  </si>
  <si>
    <t>反映主体工程完成情况。
主体工程完成率=（按计划完成主体工程的工程量/计划完成主体工程量）*100%。</t>
  </si>
  <si>
    <t>综合使用率</t>
  </si>
  <si>
    <t>反映设施建成后的利用、使用的情况。
综合使用率=（投入使用的基础建设工程建设内容/完成建设内容）*100%</t>
  </si>
  <si>
    <t>受益人群满意度</t>
  </si>
  <si>
    <t>调查人群中对设施建设或设施运行的满意度。
受益人群覆盖率=（调查人群中对设施建设或设施运行的人数/问卷调查人数）*100%</t>
  </si>
  <si>
    <t>做好经开区法律顾问、涉诉涉讼、行政复议事务工作</t>
  </si>
  <si>
    <t>财政拨款及时足额到位，专款专用</t>
  </si>
  <si>
    <t>法律顾问服务及涉诉处理</t>
  </si>
  <si>
    <t>法律顾问服务及涉诉处理及时准确</t>
  </si>
  <si>
    <t>反映服务对象对法律服务工作的整体满意情况。
服务对象满意度=（对法律服务工作的整体满意的人数/问卷调查人数）*100%</t>
  </si>
  <si>
    <t>按市级要求，必须确保项目建设完成并投入使用。</t>
  </si>
  <si>
    <t>应急广播区级前端</t>
  </si>
  <si>
    <t>200</t>
  </si>
  <si>
    <t>实际建设</t>
  </si>
  <si>
    <t>实际使用单位对建设内容能够正常使用</t>
  </si>
  <si>
    <t>反映项目实际使用情况</t>
  </si>
  <si>
    <t>实际使用单位对建设内容的满意度</t>
  </si>
  <si>
    <t>85</t>
  </si>
  <si>
    <t>反映使用单位对建设项目的满意程度</t>
  </si>
  <si>
    <t>预算05-3表</t>
  </si>
  <si>
    <t>项目支出绩效目标表（另文下达）</t>
  </si>
  <si>
    <t>说明：</t>
  </si>
  <si>
    <t>预算06表</t>
  </si>
  <si>
    <t>政府性基金预算支出预算表</t>
  </si>
  <si>
    <t>单位名称：预算科</t>
  </si>
  <si>
    <t>单位名称</t>
  </si>
  <si>
    <t>本年政府性基金预算支出</t>
  </si>
  <si>
    <t>国有资本经营预算支出预算表</t>
  </si>
  <si>
    <t>本年国有资本经营预算支出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</si>
  <si>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</si>
  <si>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</si>
  <si>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</si>
  <si>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</si>
  <si>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</si>
  <si>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</si>
  <si>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</si>
  <si>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</si>
  <si>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</si>
  <si>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</si>
  <si>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</si>
  <si>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应急广播体系建设</t>
  </si>
  <si>
    <t>设备</t>
  </si>
  <si>
    <t>万元</t>
  </si>
  <si>
    <t>档案馆数字化加工服务</t>
  </si>
  <si>
    <t>服务</t>
  </si>
  <si>
    <t>国产电脑采购</t>
  </si>
  <si>
    <t>货物类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</si>
  <si>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</si>
  <si>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</si>
  <si>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</si>
  <si>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</si>
  <si>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</si>
  <si>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</si>
  <si>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</si>
  <si>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</si>
  <si>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</si>
  <si>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档案数字化加工服务</t>
  </si>
  <si>
    <t>B1202 宣传人才队伍的培养、培训</t>
  </si>
  <si>
    <t>宣传人才队伍的培养、培训</t>
  </si>
  <si>
    <t>档案数字化加工</t>
  </si>
  <si>
    <t>A1501 食品药品安全监管辅助服务</t>
  </si>
  <si>
    <t>食品药品安全监管辅助服务</t>
  </si>
  <si>
    <t>长水机场广告</t>
  </si>
  <si>
    <t>合    计</t>
  </si>
  <si>
    <t>预算9-1表</t>
  </si>
  <si>
    <t>区对下转移支付预算表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</si>
  <si>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</si>
  <si>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</si>
  <si>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</si>
  <si>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</si>
  <si>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</si>
  <si>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</si>
  <si>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</si>
  <si>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</si>
  <si>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</si>
  <si>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</si>
  <si>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</si>
  <si>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</si>
  <si>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</si>
  <si>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预算09-2表</t>
  </si>
  <si>
    <t>区对下转移支付绩效目标表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</si>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</sst>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0.00_);[Red]\-0.00\ 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1"/>
      <color theme="1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6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4" borderId="16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46" fillId="0" borderId="1">
      <alignment horizontal="right" vertical="center"/>
    </xf>
    <xf numFmtId="49" fontId="46" fillId="0" borderId="1">
      <alignment horizontal="left" vertical="center" wrapText="1"/>
    </xf>
    <xf numFmtId="176" fontId="46" fillId="0" borderId="1">
      <alignment horizontal="right" vertical="center"/>
    </xf>
    <xf numFmtId="177" fontId="46" fillId="0" borderId="1">
      <alignment horizontal="right" vertical="center"/>
    </xf>
    <xf numFmtId="178" fontId="46" fillId="0" borderId="1">
      <alignment horizontal="right" vertical="center"/>
    </xf>
    <xf numFmtId="179" fontId="46" fillId="0" borderId="1">
      <alignment horizontal="right" vertical="center"/>
    </xf>
    <xf numFmtId="10" fontId="46" fillId="0" borderId="1">
      <alignment horizontal="right" vertical="center"/>
    </xf>
    <xf numFmtId="180" fontId="46" fillId="0" borderId="1">
      <alignment horizontal="right" vertical="center"/>
    </xf>
    <xf numFmtId="0" fontId="1" fillId="0" borderId="0"/>
    <xf numFmtId="0" fontId="6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47" fillId="0" borderId="4">
      <alignment horizontal="center" vertical="center"/>
    </xf>
    <xf numFmtId="0" fontId="47" fillId="0" borderId="4">
      <alignment horizontal="center" vertical="center"/>
      <protection locked="0"/>
    </xf>
    <xf numFmtId="0" fontId="2" fillId="0" borderId="0">
      <alignment horizontal="center" vertical="top"/>
    </xf>
    <xf numFmtId="0" fontId="25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1">
      <alignment horizontal="right" vertical="center"/>
      <protection locked="0"/>
    </xf>
    <xf numFmtId="4" fontId="47" fillId="0" borderId="11">
      <alignment horizontal="right" vertical="center"/>
    </xf>
    <xf numFmtId="4" fontId="3" fillId="0" borderId="11">
      <alignment horizontal="right" vertical="center"/>
    </xf>
    <xf numFmtId="0" fontId="47" fillId="0" borderId="1">
      <alignment horizontal="center" vertical="center"/>
    </xf>
    <xf numFmtId="0" fontId="3" fillId="0" borderId="0">
      <alignment horizontal="right"/>
    </xf>
    <xf numFmtId="4" fontId="47" fillId="0" borderId="1">
      <alignment horizontal="right" vertical="center"/>
    </xf>
    <xf numFmtId="0" fontId="3" fillId="0" borderId="1">
      <alignment horizontal="right" vertical="center"/>
    </xf>
    <xf numFmtId="4" fontId="47" fillId="0" borderId="1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/>
    <xf numFmtId="0" fontId="6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2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0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0">
      <alignment horizontal="center" vertical="center"/>
    </xf>
    <xf numFmtId="4" fontId="3" fillId="0" borderId="10">
      <alignment horizontal="right" vertical="center"/>
      <protection locked="0"/>
    </xf>
    <xf numFmtId="0" fontId="3" fillId="0" borderId="10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8">
      <alignment horizontal="center" vertical="center" wrapText="1"/>
    </xf>
    <xf numFmtId="0" fontId="3" fillId="0" borderId="10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8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1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/>
    </xf>
    <xf numFmtId="4" fontId="3" fillId="0" borderId="10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4" fontId="3" fillId="0" borderId="10">
      <alignment horizontal="right" vertical="center"/>
      <protection locked="0"/>
    </xf>
    <xf numFmtId="0" fontId="4" fillId="0" borderId="10">
      <alignment horizontal="center" vertical="center"/>
      <protection locked="0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0" fontId="4" fillId="0" borderId="8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 wrapText="1"/>
      <protection locked="0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47" fillId="0" borderId="1">
      <alignment horizontal="center" vertical="center"/>
    </xf>
    <xf numFmtId="0" fontId="47" fillId="0" borderId="1">
      <alignment horizontal="center" vertical="center"/>
      <protection locked="0"/>
    </xf>
    <xf numFmtId="0" fontId="24" fillId="0" borderId="0">
      <alignment horizontal="center" vertical="center"/>
    </xf>
    <xf numFmtId="0" fontId="25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47" fillId="0" borderId="1">
      <alignment horizontal="right" vertical="center"/>
    </xf>
    <xf numFmtId="4" fontId="47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8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48" fillId="0" borderId="0">
      <alignment vertical="top"/>
      <protection locked="0"/>
    </xf>
    <xf numFmtId="49" fontId="1" fillId="0" borderId="0"/>
    <xf numFmtId="0" fontId="49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50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50" fillId="0" borderId="6">
      <alignment horizontal="center" vertical="center"/>
    </xf>
    <xf numFmtId="49" fontId="4" fillId="0" borderId="7">
      <alignment horizontal="center" vertical="center" wrapText="1"/>
    </xf>
    <xf numFmtId="0" fontId="50" fillId="0" borderId="7">
      <alignment horizontal="center" vertical="center"/>
    </xf>
    <xf numFmtId="0" fontId="7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7" fillId="0" borderId="1"/>
    <xf numFmtId="0" fontId="7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7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48" fillId="0" borderId="0">
      <alignment vertical="top"/>
      <protection locked="0"/>
    </xf>
    <xf numFmtId="0" fontId="1" fillId="0" borderId="0">
      <alignment horizontal="center" wrapText="1"/>
    </xf>
    <xf numFmtId="0" fontId="18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9" fillId="0" borderId="1">
      <alignment horizontal="center" vertical="center" wrapText="1"/>
    </xf>
    <xf numFmtId="4" fontId="3" fillId="0" borderId="1">
      <alignment horizontal="right" vertical="center"/>
    </xf>
    <xf numFmtId="0" fontId="19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9" fillId="0" borderId="5">
      <alignment horizontal="center" vertical="center" wrapText="1"/>
    </xf>
    <xf numFmtId="4" fontId="3" fillId="0" borderId="5">
      <alignment horizontal="right" vertical="center"/>
    </xf>
    <xf numFmtId="0" fontId="19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19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48" fillId="0" borderId="0">
      <alignment vertical="top"/>
      <protection locked="0"/>
    </xf>
    <xf numFmtId="0" fontId="19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48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21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8" fillId="0" borderId="0">
      <alignment vertical="top"/>
      <protection locked="0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48" fillId="0" borderId="0">
      <alignment vertical="top"/>
      <protection locked="0"/>
    </xf>
    <xf numFmtId="0" fontId="1" fillId="0" borderId="0"/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0">
      <alignment horizontal="center" vertical="center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right" vertical="center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0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48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48" fillId="0" borderId="0">
      <alignment vertical="top"/>
      <protection locked="0"/>
    </xf>
    <xf numFmtId="0" fontId="1" fillId="0" borderId="0"/>
    <xf numFmtId="0" fontId="8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1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7" fillId="0" borderId="0">
      <alignment vertical="top"/>
    </xf>
    <xf numFmtId="0" fontId="4" fillId="0" borderId="0">
      <protection locked="0"/>
    </xf>
    <xf numFmtId="0" fontId="7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48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48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48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48" fillId="0" borderId="0">
      <alignment vertical="top"/>
      <protection locked="0"/>
    </xf>
    <xf numFmtId="0" fontId="46" fillId="0" borderId="0">
      <alignment vertical="top"/>
      <protection locked="0"/>
    </xf>
  </cellStyleXfs>
  <cellXfs count="267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49" fontId="1" fillId="0" borderId="0" xfId="649" applyNumberFormat="1" applyFont="1" applyBorder="1"/>
    <xf numFmtId="0" fontId="2" fillId="0" borderId="0" xfId="637" applyFont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3" fillId="0" borderId="0" xfId="603" applyFont="1" applyBorder="1">
      <alignment horizontal="right" vertical="center"/>
    </xf>
    <xf numFmtId="0" fontId="6" fillId="0" borderId="0" xfId="587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3" fillId="0" borderId="1" xfId="593" applyFont="1" applyBorder="1">
      <alignment horizontal="center" vertical="center" wrapText="1"/>
      <protection locked="0"/>
    </xf>
    <xf numFmtId="0" fontId="3" fillId="0" borderId="7" xfId="596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51" applyFont="1" applyBorder="1">
      <alignment horizontal="right" vertical="center"/>
    </xf>
    <xf numFmtId="0" fontId="7" fillId="0" borderId="0" xfId="557" applyFont="1" applyBorder="1">
      <alignment vertical="top"/>
    </xf>
    <xf numFmtId="0" fontId="8" fillId="0" borderId="0" xfId="537" applyFont="1" applyBorder="1">
      <alignment horizontal="center" vertical="center" wrapText="1"/>
    </xf>
    <xf numFmtId="0" fontId="8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2" applyFont="1" applyBorder="1">
      <alignment horizontal="right" wrapText="1"/>
    </xf>
    <xf numFmtId="0" fontId="4" fillId="0" borderId="0" xfId="558" applyFont="1" applyBorder="1">
      <protection locked="0"/>
    </xf>
    <xf numFmtId="0" fontId="4" fillId="0" borderId="1" xfId="55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42" applyFont="1" applyBorder="1">
      <alignment vertical="center" wrapText="1"/>
    </xf>
    <xf numFmtId="0" fontId="3" fillId="0" borderId="0" xfId="584" applyFont="1" applyBorder="1">
      <alignment horizontal="right" vertical="center"/>
      <protection locked="0"/>
    </xf>
    <xf numFmtId="0" fontId="4" fillId="0" borderId="0" xfId="562" applyFont="1" applyBorder="1">
      <alignment horizontal="right" vertical="center"/>
      <protection locked="0"/>
    </xf>
    <xf numFmtId="0" fontId="1" fillId="0" borderId="1" xfId="565" applyFont="1" applyBorder="1">
      <alignment horizontal="center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2" fillId="0" borderId="0" xfId="500" applyFont="1" applyBorder="1">
      <alignment horizontal="center" vertical="center" wrapText="1"/>
    </xf>
    <xf numFmtId="0" fontId="2" fillId="0" borderId="0" xfId="582" applyFont="1" applyBorder="1">
      <alignment horizontal="center" vertical="center"/>
      <protection locked="0"/>
    </xf>
    <xf numFmtId="0" fontId="3" fillId="0" borderId="0" xfId="493" applyFont="1" applyBorder="1">
      <alignment horizontal="left" vertical="center" wrapText="1"/>
    </xf>
    <xf numFmtId="0" fontId="4" fillId="0" borderId="8" xfId="502" applyFont="1" applyBorder="1">
      <alignment horizontal="center" vertical="center" wrapText="1"/>
    </xf>
    <xf numFmtId="0" fontId="4" fillId="0" borderId="8" xfId="511" applyFont="1" applyBorder="1">
      <alignment horizontal="center" vertical="center" wrapText="1"/>
      <protection locked="0"/>
    </xf>
    <xf numFmtId="0" fontId="4" fillId="0" borderId="9" xfId="503" applyFont="1" applyBorder="1">
      <alignment horizontal="center" vertical="center" wrapText="1"/>
    </xf>
    <xf numFmtId="0" fontId="4" fillId="0" borderId="9" xfId="512" applyFont="1" applyBorder="1">
      <alignment horizontal="center" vertical="center" wrapText="1"/>
      <protection locked="0"/>
    </xf>
    <xf numFmtId="0" fontId="4" fillId="0" borderId="10" xfId="504" applyFont="1" applyBorder="1">
      <alignment horizontal="center" vertical="center" wrapText="1"/>
    </xf>
    <xf numFmtId="0" fontId="4" fillId="0" borderId="10" xfId="513" applyFont="1" applyBorder="1">
      <alignment horizontal="center" vertical="center" wrapText="1"/>
      <protection locked="0"/>
    </xf>
    <xf numFmtId="0" fontId="3" fillId="0" borderId="10" xfId="505" applyFont="1" applyBorder="1">
      <alignment horizontal="left" vertical="center" wrapText="1"/>
    </xf>
    <xf numFmtId="0" fontId="3" fillId="0" borderId="10" xfId="514" applyFont="1" applyBorder="1">
      <alignment horizontal="right" vertical="center"/>
      <protection locked="0"/>
    </xf>
    <xf numFmtId="49" fontId="5" fillId="0" borderId="1" xfId="50" applyNumberFormat="1" applyFont="1" applyBorder="1" applyAlignment="1">
      <alignment horizontal="left" vertical="center" wrapText="1" indent="1"/>
    </xf>
    <xf numFmtId="0" fontId="3" fillId="0" borderId="11" xfId="498" applyFont="1" applyBorder="1">
      <alignment horizontal="center" vertical="center"/>
    </xf>
    <xf numFmtId="0" fontId="3" fillId="0" borderId="12" xfId="506" applyFont="1" applyBorder="1">
      <alignment horizontal="left" vertical="center"/>
    </xf>
    <xf numFmtId="0" fontId="3" fillId="0" borderId="10" xfId="507" applyFont="1" applyBorder="1">
      <alignment horizontal="left" vertical="center"/>
    </xf>
    <xf numFmtId="0" fontId="3" fillId="0" borderId="0" xfId="519" applyFont="1" applyBorder="1">
      <alignment vertical="top" wrapText="1"/>
      <protection locked="0"/>
    </xf>
    <xf numFmtId="0" fontId="2" fillId="0" borderId="0" xfId="520" applyFont="1" applyBorder="1">
      <alignment horizontal="center" vertical="center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2" xfId="522" applyFont="1" applyBorder="1">
      <alignment horizontal="center" vertical="center" wrapText="1"/>
    </xf>
    <xf numFmtId="0" fontId="4" fillId="0" borderId="12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31" applyFont="1" applyBorder="1">
      <alignment horizontal="center" vertical="center" wrapText="1"/>
      <protection locked="0"/>
    </xf>
    <xf numFmtId="0" fontId="4" fillId="0" borderId="10" xfId="467" applyFont="1" applyBorder="1">
      <alignment horizontal="center" vertical="center"/>
    </xf>
    <xf numFmtId="0" fontId="4" fillId="0" borderId="10" xfId="473" applyFont="1" applyBorder="1">
      <alignment horizontal="center" vertical="center"/>
      <protection locked="0"/>
    </xf>
    <xf numFmtId="0" fontId="3" fillId="0" borderId="10" xfId="518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424" applyFont="1" applyBorder="1">
      <alignment horizontal="right"/>
      <protection locked="0"/>
    </xf>
    <xf numFmtId="49" fontId="9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>
      <alignment horizontal="right"/>
    </xf>
    <xf numFmtId="0" fontId="10" fillId="0" borderId="0" xfId="425" applyFont="1" applyBorder="1">
      <alignment horizontal="center" vertical="center" wrapText="1"/>
      <protection locked="0"/>
    </xf>
    <xf numFmtId="0" fontId="10" fillId="0" borderId="0" xfId="438" applyFont="1" applyBorder="1">
      <alignment horizontal="center" vertical="center"/>
      <protection locked="0"/>
    </xf>
    <xf numFmtId="0" fontId="10" fillId="0" borderId="0" xfId="441" applyFont="1" applyBorder="1">
      <alignment horizontal="center" vertical="center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49" fontId="4" fillId="0" borderId="2" xfId="434" applyNumberFormat="1" applyFont="1" applyBorder="1">
      <alignment horizontal="center" vertical="center" wrapText="1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3" xfId="435" applyNumberFormat="1" applyFont="1" applyBorder="1">
      <alignment horizontal="center" vertical="center" wrapText="1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0" fontId="6" fillId="0" borderId="0" xfId="568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592" applyFont="1" applyBorder="1">
      <alignment vertical="center" wrapText="1"/>
    </xf>
    <xf numFmtId="0" fontId="3" fillId="0" borderId="1" xfId="580" applyFont="1" applyBorder="1">
      <alignment horizontal="center" vertical="center" wrapText="1"/>
    </xf>
    <xf numFmtId="0" fontId="3" fillId="0" borderId="1" xfId="583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4" fillId="0" borderId="1" xfId="65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7" applyFont="1" applyBorder="1">
      <alignment vertical="top"/>
      <protection locked="0"/>
    </xf>
    <xf numFmtId="49" fontId="1" fillId="0" borderId="0" xfId="291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88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639" applyFont="1" applyBorder="1">
      <alignment horizontal="center" vertical="center" wrapText="1"/>
      <protection locked="0"/>
    </xf>
    <xf numFmtId="0" fontId="4" fillId="0" borderId="1" xfId="640" applyFont="1" applyBorder="1">
      <alignment horizontal="center" vertical="center" wrapText="1"/>
      <protection locked="0"/>
    </xf>
    <xf numFmtId="0" fontId="4" fillId="0" borderId="1" xfId="428" applyFont="1" applyBorder="1">
      <alignment horizontal="center" vertical="center"/>
      <protection locked="0"/>
    </xf>
    <xf numFmtId="0" fontId="4" fillId="0" borderId="1" xfId="625" applyFont="1" applyBorder="1">
      <alignment horizontal="center" vertical="center"/>
    </xf>
    <xf numFmtId="0" fontId="4" fillId="0" borderId="1" xfId="282" applyFont="1" applyBorder="1">
      <alignment horizontal="center" vertical="center"/>
      <protection locked="0"/>
    </xf>
    <xf numFmtId="0" fontId="3" fillId="0" borderId="1" xfId="284" applyFont="1" applyBorder="1">
      <alignment horizontal="left" vertical="center"/>
    </xf>
    <xf numFmtId="49" fontId="5" fillId="0" borderId="1" xfId="50" applyNumberFormat="1" applyFont="1" applyBorder="1" applyAlignment="1">
      <alignment horizontal="left" vertical="center" wrapText="1" indent="2"/>
    </xf>
    <xf numFmtId="0" fontId="1" fillId="0" borderId="1" xfId="615" applyFont="1" applyBorder="1">
      <alignment horizontal="center" vertical="center" wrapText="1"/>
      <protection locked="0"/>
    </xf>
    <xf numFmtId="0" fontId="3" fillId="0" borderId="1" xfId="290" applyFont="1" applyBorder="1">
      <alignment horizontal="left" vertical="center"/>
      <protection locked="0"/>
    </xf>
    <xf numFmtId="0" fontId="3" fillId="0" borderId="1" xfId="292" applyFont="1" applyBorder="1">
      <alignment horizontal="left" vertical="center"/>
      <protection locked="0"/>
    </xf>
    <xf numFmtId="0" fontId="4" fillId="0" borderId="1" xfId="299" applyFont="1" applyBorder="1">
      <alignment horizontal="center" vertical="center" wrapText="1"/>
      <protection locked="0"/>
    </xf>
    <xf numFmtId="0" fontId="4" fillId="0" borderId="1" xfId="304" applyFont="1" applyBorder="1">
      <alignment horizontal="center" vertical="center" wrapText="1"/>
      <protection locked="0"/>
    </xf>
    <xf numFmtId="0" fontId="4" fillId="0" borderId="1" xfId="641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" fillId="0" borderId="1" xfId="315" applyFont="1" applyBorder="1">
      <alignment horizontal="center"/>
    </xf>
    <xf numFmtId="0" fontId="1" fillId="0" borderId="0" xfId="253" applyFont="1" applyBorder="1">
      <alignment horizontal="center" wrapText="1"/>
    </xf>
    <xf numFmtId="0" fontId="3" fillId="0" borderId="0" xfId="533" applyFont="1" applyBorder="1">
      <alignment horizontal="right" wrapText="1"/>
    </xf>
    <xf numFmtId="0" fontId="18" fillId="0" borderId="0" xfId="254" applyFont="1" applyBorder="1">
      <alignment horizontal="center" vertical="center" wrapText="1"/>
    </xf>
    <xf numFmtId="0" fontId="19" fillId="0" borderId="1" xfId="258" applyFont="1" applyBorder="1">
      <alignment horizontal="center" vertical="center" wrapText="1"/>
    </xf>
    <xf numFmtId="0" fontId="19" fillId="0" borderId="1" xfId="266" applyFont="1" applyBorder="1">
      <alignment horizontal="center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0" fillId="0" borderId="0" xfId="441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226" applyNumberFormat="1" applyFont="1" applyBorder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/>
    <xf numFmtId="0" fontId="21" fillId="0" borderId="1" xfId="0" applyFont="1" applyBorder="1" applyAlignment="1">
      <alignment horizontal="left" indent="1"/>
    </xf>
    <xf numFmtId="0" fontId="21" fillId="0" borderId="1" xfId="223" applyFont="1" applyBorder="1">
      <alignment horizontal="center" vertical="center"/>
    </xf>
    <xf numFmtId="0" fontId="21" fillId="0" borderId="1" xfId="228" applyFont="1" applyBorder="1">
      <alignment horizontal="center" vertical="center"/>
    </xf>
    <xf numFmtId="0" fontId="21" fillId="0" borderId="1" xfId="230" applyFont="1" applyBorder="1">
      <alignment horizontal="center" vertical="center"/>
    </xf>
    <xf numFmtId="176" fontId="23" fillId="0" borderId="1" xfId="0" applyNumberFormat="1" applyFont="1" applyBorder="1" applyAlignment="1">
      <alignment horizontal="right" vertical="center"/>
    </xf>
    <xf numFmtId="176" fontId="23" fillId="0" borderId="1" xfId="0" applyNumberFormat="1" applyFont="1" applyBorder="1" applyAlignment="1">
      <alignment horizontal="right" vertical="center" indent="1"/>
    </xf>
    <xf numFmtId="176" fontId="2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525" applyFont="1" applyBorder="1">
      <alignment horizontal="center" vertical="center"/>
      <protection locked="0"/>
    </xf>
    <xf numFmtId="0" fontId="21" fillId="0" borderId="1" xfId="308" applyFont="1" applyBorder="1">
      <alignment horizontal="center" vertical="center"/>
      <protection locked="0"/>
    </xf>
    <xf numFmtId="0" fontId="21" fillId="0" borderId="1" xfId="576" applyFont="1" applyBorder="1">
      <alignment horizontal="center" vertical="center"/>
      <protection locked="0"/>
    </xf>
    <xf numFmtId="0" fontId="22" fillId="0" borderId="1" xfId="247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250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50" applyNumberFormat="1" applyFont="1" applyBorder="1">
      <alignment horizontal="left" vertical="center" wrapText="1"/>
    </xf>
    <xf numFmtId="0" fontId="24" fillId="0" borderId="0" xfId="174" applyFont="1" applyBorder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26" fillId="0" borderId="1" xfId="50" applyNumberFormat="1" applyFont="1" applyBorder="1" applyAlignment="1">
      <alignment horizontal="center" vertical="center" wrapText="1"/>
    </xf>
    <xf numFmtId="0" fontId="4" fillId="0" borderId="1" xfId="427" applyFont="1" applyBorder="1">
      <alignment horizontal="center" vertical="center"/>
      <protection locked="0"/>
    </xf>
    <xf numFmtId="49" fontId="5" fillId="0" borderId="1" xfId="50" applyNumberFormat="1" applyFont="1" applyBorder="1" applyAlignment="1">
      <alignment horizontal="center" vertical="center" wrapText="1"/>
    </xf>
    <xf numFmtId="0" fontId="4" fillId="0" borderId="1" xfId="652" applyFont="1" applyBorder="1">
      <alignment horizontal="center" vertical="center" wrapText="1"/>
    </xf>
    <xf numFmtId="0" fontId="3" fillId="0" borderId="1" xfId="665" applyFont="1" applyFill="1" applyBorder="1" applyAlignment="1" applyProtection="1">
      <alignment horizontal="left" vertical="center"/>
      <protection locked="0"/>
    </xf>
    <xf numFmtId="0" fontId="3" fillId="0" borderId="1" xfId="665" applyFont="1" applyFill="1" applyBorder="1" applyAlignment="1" applyProtection="1">
      <alignment horizontal="left" vertical="center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1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0" fontId="1" fillId="0" borderId="1" xfId="137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1" xfId="600" applyFont="1" applyBorder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0" fontId="1" fillId="0" borderId="1" xfId="159" applyFont="1" applyBorder="1">
      <alignment horizontal="center" vertical="top"/>
    </xf>
    <xf numFmtId="0" fontId="4" fillId="0" borderId="1" xfId="604" applyFont="1" applyBorder="1">
      <alignment horizontal="center" vertical="center" wrapText="1"/>
    </xf>
    <xf numFmtId="0" fontId="6" fillId="0" borderId="0" xfId="83" applyFont="1" applyBorder="1">
      <alignment horizontal="center" vertical="center"/>
      <protection locked="0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1" fillId="0" borderId="0" xfId="661" applyFont="1" applyBorder="1">
      <alignment horizontal="right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2" fillId="0" borderId="0" xfId="68" applyFont="1" applyBorder="1">
      <alignment horizontal="center" vertical="top"/>
    </xf>
    <xf numFmtId="0" fontId="3" fillId="0" borderId="0" xfId="588" applyFont="1" applyBorder="1">
      <alignment horizontal="left" vertical="center"/>
    </xf>
    <xf numFmtId="0" fontId="25" fillId="0" borderId="0" xfId="175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488" applyFont="1" applyBorder="1" quotePrefix="1">
      <alignment horizontal="right"/>
    </xf>
    <xf numFmtId="0" fontId="3" fillId="0" borderId="0" xfId="530" applyFont="1" applyBorder="1" quotePrefix="1">
      <alignment horizontal="right" wrapText="1"/>
      <protection locked="0"/>
    </xf>
    <xf numFmtId="0" fontId="3" fillId="0" borderId="0" xfId="603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33" applyFont="1" applyBorder="1" quotePrefix="1">
      <alignment horizontal="right" wrapText="1"/>
    </xf>
    <xf numFmtId="0" fontId="3" fillId="0" borderId="0" xfId="524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562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showZeros="0" workbookViewId="0">
      <pane ySplit="6" topLeftCell="A31" activePane="bottomLeft" state="frozen"/>
      <selection/>
      <selection pane="bottomLeft" activeCell="B40" sqref="B40"/>
    </sheetView>
  </sheetViews>
  <sheetFormatPr defaultColWidth="8" defaultRowHeight="14.25" customHeight="1" outlineLevelCol="3"/>
  <cols>
    <col min="1" max="1" width="39.5740740740741" customWidth="1"/>
    <col min="2" max="2" width="43.1388888888889" customWidth="1"/>
    <col min="3" max="3" width="39.712962962963" customWidth="1"/>
    <col min="4" max="4" width="42.712962962963" customWidth="1"/>
  </cols>
  <sheetData>
    <row r="1" ht="13.5" customHeight="1" spans="4:4">
      <c r="D1" s="105" t="s">
        <v>0</v>
      </c>
    </row>
    <row r="2" ht="36" customHeight="1" spans="1:4">
      <c r="A2" s="124" t="s">
        <v>1</v>
      </c>
      <c r="B2" s="259"/>
      <c r="C2" s="259"/>
      <c r="D2" s="259"/>
    </row>
    <row r="3" ht="21" customHeight="1" spans="1:4">
      <c r="A3" s="260" t="str">
        <f>"单位名称："&amp;"曲靖经济技术开发区党政办公室"</f>
        <v>单位名称：曲靖经济技术开发区党政办公室</v>
      </c>
      <c r="B3" s="261"/>
      <c r="C3" s="261"/>
      <c r="D3" s="267" t="s">
        <v>2</v>
      </c>
    </row>
    <row r="4" ht="19.5" customHeight="1" spans="1:4">
      <c r="A4" s="262" t="s">
        <v>3</v>
      </c>
      <c r="B4" s="263"/>
      <c r="C4" s="262" t="s">
        <v>4</v>
      </c>
      <c r="D4" s="263"/>
    </row>
    <row r="5" ht="19.5" customHeight="1" spans="1:4">
      <c r="A5" s="264" t="s">
        <v>5</v>
      </c>
      <c r="B5" s="264" t="str">
        <f t="shared" ref="B5:D5" si="0">"2025"&amp;"年预算数"</f>
        <v>2025年预算数</v>
      </c>
      <c r="C5" s="264" t="s">
        <v>6</v>
      </c>
      <c r="D5" s="264" t="str">
        <f t="shared" si="0"/>
        <v>2025年预算数</v>
      </c>
    </row>
    <row r="6" ht="19.5" customHeight="1" spans="1:4">
      <c r="A6" s="265"/>
      <c r="B6" s="265"/>
      <c r="C6" s="265"/>
      <c r="D6" s="265"/>
    </row>
    <row r="7" ht="20.25" customHeight="1" spans="1:4">
      <c r="A7" s="13" t="s">
        <v>7</v>
      </c>
      <c r="B7" s="15">
        <v>1487.993255</v>
      </c>
      <c r="C7" s="266" t="str">
        <f>"一"&amp;"、"&amp;"一般公共服务支出"</f>
        <v>一、一般公共服务支出</v>
      </c>
      <c r="D7" s="15">
        <v>1289.588744</v>
      </c>
    </row>
    <row r="8" ht="20.25" customHeight="1" spans="1:4">
      <c r="A8" s="13" t="s">
        <v>8</v>
      </c>
      <c r="B8" s="15"/>
      <c r="C8" s="266" t="str">
        <f>"二"&amp;"、"&amp;"外交支出"</f>
        <v>二、外交支出</v>
      </c>
      <c r="D8" s="15"/>
    </row>
    <row r="9" ht="20.25" customHeight="1" spans="1:4">
      <c r="A9" s="13" t="s">
        <v>9</v>
      </c>
      <c r="B9" s="15"/>
      <c r="C9" s="266" t="str">
        <f>"三"&amp;"、"&amp;"国防支出"</f>
        <v>三、国防支出</v>
      </c>
      <c r="D9" s="15"/>
    </row>
    <row r="10" ht="20.25" customHeight="1" spans="1:4">
      <c r="A10" s="13" t="s">
        <v>10</v>
      </c>
      <c r="B10" s="15"/>
      <c r="C10" s="266" t="str">
        <f>"四"&amp;"、"&amp;"公共安全支出"</f>
        <v>四、公共安全支出</v>
      </c>
      <c r="D10" s="15"/>
    </row>
    <row r="11" ht="20.25" customHeight="1" spans="1:4">
      <c r="A11" s="13" t="s">
        <v>11</v>
      </c>
      <c r="B11" s="15"/>
      <c r="C11" s="266" t="str">
        <f>"五"&amp;"、"&amp;"教育支出"</f>
        <v>五、教育支出</v>
      </c>
      <c r="D11" s="15"/>
    </row>
    <row r="12" ht="20.25" customHeight="1" spans="1:4">
      <c r="A12" s="13" t="s">
        <v>12</v>
      </c>
      <c r="B12" s="15"/>
      <c r="C12" s="266" t="str">
        <f>"六"&amp;"、"&amp;"科学技术支出"</f>
        <v>六、科学技术支出</v>
      </c>
      <c r="D12" s="15"/>
    </row>
    <row r="13" ht="20.25" customHeight="1" spans="1:4">
      <c r="A13" s="13" t="s">
        <v>13</v>
      </c>
      <c r="B13" s="15"/>
      <c r="C13" s="266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14</v>
      </c>
      <c r="B14" s="15"/>
      <c r="C14" s="266" t="str">
        <f>"八"&amp;"、"&amp;"社会保障和就业支出"</f>
        <v>八、社会保障和就业支出</v>
      </c>
      <c r="D14" s="15">
        <v>107.635704</v>
      </c>
    </row>
    <row r="15" ht="20.25" customHeight="1" spans="1:4">
      <c r="A15" s="13" t="s">
        <v>15</v>
      </c>
      <c r="B15" s="15"/>
      <c r="C15" s="266" t="str">
        <f>"九"&amp;"、"&amp;"社会保险基金支出"</f>
        <v>九、社会保险基金支出</v>
      </c>
      <c r="D15" s="15"/>
    </row>
    <row r="16" ht="20.25" customHeight="1" spans="1:4">
      <c r="A16" s="13" t="s">
        <v>16</v>
      </c>
      <c r="B16" s="15"/>
      <c r="C16" s="266" t="str">
        <f>"十"&amp;"、"&amp;"卫生健康支出"</f>
        <v>十、卫生健康支出</v>
      </c>
      <c r="D16" s="15">
        <v>41.341239</v>
      </c>
    </row>
    <row r="17" ht="20.25" customHeight="1" spans="1:4">
      <c r="A17" s="13"/>
      <c r="B17" s="15"/>
      <c r="C17" s="266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266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266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266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266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266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266" t="str">
        <f>"十七"&amp;"、"&amp;"金融支出"</f>
        <v>十七、金融支出</v>
      </c>
      <c r="D23" s="15"/>
    </row>
    <row r="24" ht="20.25" customHeight="1" spans="1:4">
      <c r="A24" s="13"/>
      <c r="B24" s="13"/>
      <c r="C24" s="266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266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266" t="str">
        <f>"二十"&amp;"、"&amp;"住房保障支出"</f>
        <v>二十、住房保障支出</v>
      </c>
      <c r="D26" s="15">
        <v>49.427568</v>
      </c>
    </row>
    <row r="27" ht="20.25" customHeight="1" spans="1:4">
      <c r="A27" s="13"/>
      <c r="B27" s="13"/>
      <c r="C27" s="266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266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266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266" t="str">
        <f>"二十四"&amp;"、"&amp;"预备费"</f>
        <v>二十四、预备费</v>
      </c>
      <c r="D30" s="15"/>
    </row>
    <row r="31" ht="20.25" customHeight="1" spans="1:4">
      <c r="A31" s="13"/>
      <c r="B31" s="13"/>
      <c r="C31" s="266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266" t="str">
        <f>"二十六"&amp;"、"&amp;"转移性支出"</f>
        <v>二十六、转移性支出</v>
      </c>
      <c r="D32" s="15"/>
    </row>
    <row r="33" ht="20.25" customHeight="1" spans="1:4">
      <c r="A33" s="208" t="s">
        <v>17</v>
      </c>
      <c r="B33" s="15">
        <v>1487.993255</v>
      </c>
      <c r="C33" s="208" t="s">
        <v>18</v>
      </c>
      <c r="D33" s="15">
        <v>1487.993255</v>
      </c>
    </row>
    <row r="34" ht="20.25" customHeight="1" spans="1:4">
      <c r="A34" s="13" t="s">
        <v>19</v>
      </c>
      <c r="B34" s="15"/>
      <c r="C34" s="13" t="s">
        <v>20</v>
      </c>
      <c r="D34" s="15"/>
    </row>
    <row r="35" ht="20.25" customHeight="1" spans="1:4">
      <c r="A35" s="208" t="s">
        <v>21</v>
      </c>
      <c r="B35" s="15">
        <v>1487.993255</v>
      </c>
      <c r="C35" s="208" t="s">
        <v>22</v>
      </c>
      <c r="D35" s="15">
        <v>1487.993255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8" defaultRowHeight="14.25" customHeight="1"/>
  <cols>
    <col min="1" max="1" width="25.2777777777778" customWidth="1"/>
    <col min="2" max="2" width="33.5740740740741" customWidth="1"/>
    <col min="3" max="8" width="12.5740740740741" customWidth="1"/>
    <col min="9" max="9" width="11.712962962963" customWidth="1"/>
    <col min="10" max="14" width="12.5740740740741" customWidth="1"/>
    <col min="15" max="15" width="15.8518518518519" customWidth="1"/>
    <col min="16" max="16" width="9.57407407407407" customWidth="1"/>
    <col min="17" max="17" width="21.2777777777778" customWidth="1"/>
    <col min="18" max="18" width="10.5740740740741" customWidth="1"/>
    <col min="19" max="20" width="10.1388888888889" customWidth="1"/>
  </cols>
  <sheetData>
    <row r="1" customHeight="1" spans="9:20">
      <c r="I1" s="70"/>
      <c r="J1"/>
      <c r="K1"/>
      <c r="L1"/>
      <c r="M1"/>
      <c r="N1"/>
      <c r="O1" s="70"/>
      <c r="P1" s="70"/>
      <c r="Q1" s="70"/>
      <c r="R1" s="70"/>
      <c r="S1" s="95" t="s">
        <v>23</v>
      </c>
      <c r="T1" s="36" t="s">
        <v>23</v>
      </c>
    </row>
    <row r="2" ht="36" customHeight="1" spans="1:20">
      <c r="A2" s="231" t="s">
        <v>24</v>
      </c>
      <c r="B2" s="20"/>
      <c r="C2" s="20"/>
      <c r="D2" s="20"/>
      <c r="E2" s="20"/>
      <c r="F2" s="20"/>
      <c r="G2" s="20"/>
      <c r="H2" s="20"/>
      <c r="I2" s="72"/>
      <c r="J2" s="20"/>
      <c r="K2" s="20"/>
      <c r="L2" s="20"/>
      <c r="M2" s="20"/>
      <c r="N2" s="20"/>
      <c r="O2" s="72"/>
      <c r="P2" s="72"/>
      <c r="Q2" s="72"/>
      <c r="R2" s="72"/>
      <c r="S2" s="20"/>
      <c r="T2" s="72"/>
    </row>
    <row r="3" ht="20.25" customHeight="1" spans="1:20">
      <c r="A3" s="42" t="str">
        <f>"单位名称："&amp;"曲靖经济技术开发区党政办公室"</f>
        <v>单位名称：曲靖经济技术开发区党政办公室</v>
      </c>
      <c r="B3" s="22"/>
      <c r="C3" s="22"/>
      <c r="D3" s="22"/>
      <c r="E3" s="22"/>
      <c r="F3" s="22"/>
      <c r="G3" s="22"/>
      <c r="H3" s="22"/>
      <c r="I3" s="61"/>
      <c r="J3" s="22"/>
      <c r="K3" s="22"/>
      <c r="L3" s="22"/>
      <c r="M3" s="22"/>
      <c r="N3" s="22"/>
      <c r="O3" s="61"/>
      <c r="P3" s="61"/>
      <c r="Q3" s="61"/>
      <c r="R3" s="61"/>
      <c r="S3" s="268" t="s">
        <v>2</v>
      </c>
      <c r="T3" s="253" t="s">
        <v>25</v>
      </c>
    </row>
    <row r="4" ht="18.75" customHeight="1" spans="1:20">
      <c r="A4" s="232" t="s">
        <v>26</v>
      </c>
      <c r="B4" s="233" t="s">
        <v>27</v>
      </c>
      <c r="C4" s="233" t="s">
        <v>28</v>
      </c>
      <c r="D4" s="234" t="s">
        <v>29</v>
      </c>
      <c r="E4" s="235"/>
      <c r="F4" s="235"/>
      <c r="G4" s="235"/>
      <c r="H4" s="235"/>
      <c r="I4" s="245"/>
      <c r="J4" s="235"/>
      <c r="K4" s="235"/>
      <c r="L4" s="235"/>
      <c r="M4" s="235"/>
      <c r="N4" s="246"/>
      <c r="O4" s="234" t="s">
        <v>19</v>
      </c>
      <c r="P4" s="234"/>
      <c r="Q4" s="234"/>
      <c r="R4" s="234"/>
      <c r="S4" s="235"/>
      <c r="T4" s="254"/>
    </row>
    <row r="5" ht="24.75" customHeight="1" spans="1:20">
      <c r="A5" s="236"/>
      <c r="B5" s="237"/>
      <c r="C5" s="237"/>
      <c r="D5" s="237" t="s">
        <v>30</v>
      </c>
      <c r="E5" s="237" t="s">
        <v>31</v>
      </c>
      <c r="F5" s="237" t="s">
        <v>32</v>
      </c>
      <c r="G5" s="237" t="s">
        <v>33</v>
      </c>
      <c r="H5" s="237" t="s">
        <v>34</v>
      </c>
      <c r="I5" s="247" t="s">
        <v>35</v>
      </c>
      <c r="J5" s="248"/>
      <c r="K5" s="248"/>
      <c r="L5" s="248"/>
      <c r="M5" s="248"/>
      <c r="N5" s="249"/>
      <c r="O5" s="250" t="s">
        <v>30</v>
      </c>
      <c r="P5" s="250" t="s">
        <v>31</v>
      </c>
      <c r="Q5" s="232" t="s">
        <v>32</v>
      </c>
      <c r="R5" s="233" t="s">
        <v>33</v>
      </c>
      <c r="S5" s="255" t="s">
        <v>34</v>
      </c>
      <c r="T5" s="233" t="s">
        <v>35</v>
      </c>
    </row>
    <row r="6" ht="24.75" customHeight="1" spans="1:20">
      <c r="A6" s="238"/>
      <c r="B6" s="239"/>
      <c r="C6" s="239"/>
      <c r="D6" s="239"/>
      <c r="E6" s="239"/>
      <c r="F6" s="239"/>
      <c r="G6" s="239"/>
      <c r="H6" s="239"/>
      <c r="I6" s="12" t="s">
        <v>30</v>
      </c>
      <c r="J6" s="251" t="s">
        <v>36</v>
      </c>
      <c r="K6" s="251" t="s">
        <v>37</v>
      </c>
      <c r="L6" s="251" t="s">
        <v>38</v>
      </c>
      <c r="M6" s="251" t="s">
        <v>39</v>
      </c>
      <c r="N6" s="251" t="s">
        <v>40</v>
      </c>
      <c r="O6" s="252"/>
      <c r="P6" s="252"/>
      <c r="Q6" s="256"/>
      <c r="R6" s="252"/>
      <c r="S6" s="239"/>
      <c r="T6" s="239"/>
    </row>
    <row r="7" ht="16.5" customHeight="1" spans="1:20">
      <c r="A7" s="240">
        <v>1</v>
      </c>
      <c r="B7" s="11">
        <v>2</v>
      </c>
      <c r="C7" s="11">
        <v>3</v>
      </c>
      <c r="D7" s="11">
        <v>4</v>
      </c>
      <c r="E7" s="241">
        <v>5</v>
      </c>
      <c r="F7" s="242">
        <v>6</v>
      </c>
      <c r="G7" s="242">
        <v>7</v>
      </c>
      <c r="H7" s="241">
        <v>8</v>
      </c>
      <c r="I7" s="241">
        <v>9</v>
      </c>
      <c r="J7" s="242">
        <v>10</v>
      </c>
      <c r="K7" s="242">
        <v>11</v>
      </c>
      <c r="L7" s="241">
        <v>12</v>
      </c>
      <c r="M7" s="241">
        <v>13</v>
      </c>
      <c r="N7" s="242">
        <v>14</v>
      </c>
      <c r="O7" s="242">
        <v>15</v>
      </c>
      <c r="P7" s="241">
        <v>16</v>
      </c>
      <c r="Q7" s="257">
        <v>17</v>
      </c>
      <c r="R7" s="258">
        <v>18</v>
      </c>
      <c r="S7" s="258">
        <v>19</v>
      </c>
      <c r="T7" s="258">
        <v>20</v>
      </c>
    </row>
    <row r="8" ht="16.5" customHeight="1" spans="1:20">
      <c r="A8" s="13" t="s">
        <v>41</v>
      </c>
      <c r="B8" s="13" t="s">
        <v>42</v>
      </c>
      <c r="C8" s="15">
        <v>1487.993255</v>
      </c>
      <c r="D8" s="15">
        <v>1487.993255</v>
      </c>
      <c r="E8" s="15">
        <v>1487.993255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outlineLevel="1" spans="1:20">
      <c r="A9" s="82" t="s">
        <v>43</v>
      </c>
      <c r="B9" s="82" t="s">
        <v>42</v>
      </c>
      <c r="C9" s="15">
        <v>1487.993255</v>
      </c>
      <c r="D9" s="15">
        <v>1487.993255</v>
      </c>
      <c r="E9" s="15">
        <v>1487.993255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243" t="s">
        <v>28</v>
      </c>
      <c r="B10" s="244"/>
      <c r="C10" s="15">
        <v>1487.993255</v>
      </c>
      <c r="D10" s="15">
        <v>1487.993255</v>
      </c>
      <c r="E10" s="15">
        <v>1487.993255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8"/>
  <sheetViews>
    <sheetView showZeros="0" zoomScale="70" zoomScaleNormal="70" workbookViewId="0">
      <pane ySplit="1" topLeftCell="A2" activePane="bottomLeft" state="frozen"/>
      <selection/>
      <selection pane="bottomLeft" activeCell="B33" sqref="B33"/>
    </sheetView>
  </sheetViews>
  <sheetFormatPr defaultColWidth="9.13888888888889" defaultRowHeight="14.25" customHeight="1"/>
  <cols>
    <col min="1" max="1" width="30.4259259259259" customWidth="1"/>
    <col min="2" max="2" width="37.712962962963" customWidth="1"/>
    <col min="3" max="3" width="18.8518518518519" customWidth="1"/>
    <col min="4" max="4" width="21" customWidth="1"/>
    <col min="5" max="5" width="18.8518518518519" customWidth="1"/>
    <col min="6" max="6" width="20.1388888888889" customWidth="1"/>
    <col min="7" max="7" width="18.8518518518519" customWidth="1"/>
    <col min="8" max="8" width="19.8518518518519" customWidth="1"/>
    <col min="9" max="9" width="21.2777777777778" customWidth="1"/>
    <col min="10" max="10" width="15.5740740740741" customWidth="1"/>
    <col min="11" max="11" width="16.4259259259259" customWidth="1"/>
    <col min="12" max="12" width="13.5740740740741" customWidth="1"/>
    <col min="13" max="17" width="18.8518518518519" customWidth="1"/>
  </cols>
  <sheetData>
    <row r="1" ht="15.75" customHeight="1" spans="17:17">
      <c r="Q1" s="40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12" t="str">
        <f>"单位名称："&amp;"曲靖经济技术开发区党政办公室"</f>
        <v>单位名称：曲靖经济技术开发区党政办公室</v>
      </c>
      <c r="B3" s="213"/>
      <c r="C3" s="59"/>
      <c r="D3" s="6"/>
      <c r="E3" s="59"/>
      <c r="F3" s="6"/>
      <c r="G3" s="59"/>
      <c r="H3" s="6"/>
      <c r="I3" s="6"/>
      <c r="J3" s="6"/>
      <c r="K3" s="59"/>
      <c r="L3" s="6"/>
      <c r="M3" s="59"/>
      <c r="N3" s="59"/>
      <c r="O3" s="6"/>
      <c r="P3" s="6"/>
      <c r="Q3" s="269" t="s">
        <v>2</v>
      </c>
    </row>
    <row r="4" ht="17.25" customHeight="1" spans="1:17">
      <c r="A4" s="214" t="s">
        <v>46</v>
      </c>
      <c r="B4" s="215" t="s">
        <v>47</v>
      </c>
      <c r="C4" s="216" t="s">
        <v>28</v>
      </c>
      <c r="D4" s="217" t="s">
        <v>48</v>
      </c>
      <c r="E4" s="10"/>
      <c r="F4" s="217" t="s">
        <v>49</v>
      </c>
      <c r="G4" s="10"/>
      <c r="H4" s="218" t="s">
        <v>31</v>
      </c>
      <c r="I4" s="224" t="s">
        <v>32</v>
      </c>
      <c r="J4" s="215" t="s">
        <v>50</v>
      </c>
      <c r="K4" s="225" t="s">
        <v>33</v>
      </c>
      <c r="L4" s="217" t="s">
        <v>35</v>
      </c>
      <c r="M4" s="226"/>
      <c r="N4" s="226"/>
      <c r="O4" s="226"/>
      <c r="P4" s="226"/>
      <c r="Q4" s="230"/>
    </row>
    <row r="5" ht="26.25" customHeight="1" spans="1:17">
      <c r="A5" s="10"/>
      <c r="B5" s="219"/>
      <c r="C5" s="219"/>
      <c r="D5" s="219" t="s">
        <v>28</v>
      </c>
      <c r="E5" s="219" t="s">
        <v>51</v>
      </c>
      <c r="F5" s="219" t="s">
        <v>28</v>
      </c>
      <c r="G5" s="220" t="s">
        <v>51</v>
      </c>
      <c r="H5" s="219"/>
      <c r="I5" s="219"/>
      <c r="J5" s="219"/>
      <c r="K5" s="220"/>
      <c r="L5" s="219" t="s">
        <v>30</v>
      </c>
      <c r="M5" s="227" t="s">
        <v>52</v>
      </c>
      <c r="N5" s="227" t="s">
        <v>53</v>
      </c>
      <c r="O5" s="227" t="s">
        <v>54</v>
      </c>
      <c r="P5" s="227" t="s">
        <v>55</v>
      </c>
      <c r="Q5" s="227" t="s">
        <v>56</v>
      </c>
    </row>
    <row r="6" ht="16.5" customHeight="1" spans="1:17">
      <c r="A6" s="10">
        <v>1</v>
      </c>
      <c r="B6" s="219">
        <v>2</v>
      </c>
      <c r="C6" s="219">
        <v>3</v>
      </c>
      <c r="D6" s="219">
        <v>4</v>
      </c>
      <c r="E6" s="221">
        <v>5</v>
      </c>
      <c r="F6" s="222">
        <v>6</v>
      </c>
      <c r="G6" s="221">
        <v>7</v>
      </c>
      <c r="H6" s="222">
        <v>8</v>
      </c>
      <c r="I6" s="221">
        <v>9</v>
      </c>
      <c r="J6" s="221">
        <v>10</v>
      </c>
      <c r="K6" s="221">
        <v>11</v>
      </c>
      <c r="L6" s="221">
        <v>12</v>
      </c>
      <c r="M6" s="228">
        <v>13</v>
      </c>
      <c r="N6" s="229">
        <v>14</v>
      </c>
      <c r="O6" s="229">
        <v>15</v>
      </c>
      <c r="P6" s="229">
        <v>16</v>
      </c>
      <c r="Q6" s="229">
        <v>17</v>
      </c>
    </row>
    <row r="7" ht="19.5" customHeight="1" spans="1:17">
      <c r="A7" s="13" t="s">
        <v>57</v>
      </c>
      <c r="B7" s="13" t="s">
        <v>58</v>
      </c>
      <c r="C7" s="15">
        <v>1289.588744</v>
      </c>
      <c r="D7" s="15">
        <v>522.808744</v>
      </c>
      <c r="E7" s="15">
        <v>522.808744</v>
      </c>
      <c r="F7" s="15">
        <v>766.78</v>
      </c>
      <c r="G7" s="15">
        <v>766.78</v>
      </c>
      <c r="H7" s="15">
        <v>1289.588744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82" t="s">
        <v>59</v>
      </c>
      <c r="B8" s="82" t="s">
        <v>60</v>
      </c>
      <c r="C8" s="15">
        <v>889.588744</v>
      </c>
      <c r="D8" s="15">
        <v>522.808744</v>
      </c>
      <c r="E8" s="15">
        <v>522.808744</v>
      </c>
      <c r="F8" s="15">
        <v>366.78</v>
      </c>
      <c r="G8" s="15">
        <v>366.78</v>
      </c>
      <c r="H8" s="15">
        <v>889.588744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158" t="s">
        <v>61</v>
      </c>
      <c r="B9" s="158" t="s">
        <v>62</v>
      </c>
      <c r="C9" s="15">
        <v>522.808744</v>
      </c>
      <c r="D9" s="15">
        <v>522.808744</v>
      </c>
      <c r="E9" s="15">
        <v>522.808744</v>
      </c>
      <c r="F9" s="15"/>
      <c r="G9" s="15"/>
      <c r="H9" s="15">
        <v>522.808744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158" t="s">
        <v>63</v>
      </c>
      <c r="B10" s="158" t="s">
        <v>64</v>
      </c>
      <c r="C10" s="15">
        <v>262.78</v>
      </c>
      <c r="D10" s="15"/>
      <c r="E10" s="15"/>
      <c r="F10" s="15">
        <v>262.78</v>
      </c>
      <c r="G10" s="15">
        <v>262.78</v>
      </c>
      <c r="H10" s="15">
        <v>262.78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158" t="s">
        <v>65</v>
      </c>
      <c r="B11" s="158" t="s">
        <v>66</v>
      </c>
      <c r="C11" s="15">
        <v>104</v>
      </c>
      <c r="D11" s="15"/>
      <c r="E11" s="15"/>
      <c r="F11" s="15">
        <v>104</v>
      </c>
      <c r="G11" s="15">
        <v>104</v>
      </c>
      <c r="H11" s="15">
        <v>104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82" t="s">
        <v>67</v>
      </c>
      <c r="B12" s="82" t="s">
        <v>68</v>
      </c>
      <c r="C12" s="15">
        <v>100</v>
      </c>
      <c r="D12" s="15"/>
      <c r="E12" s="15"/>
      <c r="F12" s="15">
        <v>100</v>
      </c>
      <c r="G12" s="15">
        <v>100</v>
      </c>
      <c r="H12" s="15">
        <v>100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58" t="s">
        <v>69</v>
      </c>
      <c r="B13" s="158" t="s">
        <v>64</v>
      </c>
      <c r="C13" s="15">
        <v>100</v>
      </c>
      <c r="D13" s="15"/>
      <c r="E13" s="15"/>
      <c r="F13" s="15">
        <v>100</v>
      </c>
      <c r="G13" s="15">
        <v>100</v>
      </c>
      <c r="H13" s="15">
        <v>100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82" t="s">
        <v>70</v>
      </c>
      <c r="B14" s="82" t="s">
        <v>71</v>
      </c>
      <c r="C14" s="15">
        <v>300</v>
      </c>
      <c r="D14" s="15"/>
      <c r="E14" s="15"/>
      <c r="F14" s="15">
        <v>300</v>
      </c>
      <c r="G14" s="15">
        <v>300</v>
      </c>
      <c r="H14" s="15">
        <v>300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158" t="s">
        <v>72</v>
      </c>
      <c r="B15" s="158" t="s">
        <v>73</v>
      </c>
      <c r="C15" s="15">
        <v>300</v>
      </c>
      <c r="D15" s="15"/>
      <c r="E15" s="15"/>
      <c r="F15" s="15">
        <v>300</v>
      </c>
      <c r="G15" s="15">
        <v>300</v>
      </c>
      <c r="H15" s="15">
        <v>300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13" t="s">
        <v>74</v>
      </c>
      <c r="B16" s="13" t="s">
        <v>75</v>
      </c>
      <c r="C16" s="15">
        <v>107.635704</v>
      </c>
      <c r="D16" s="15">
        <v>107.635704</v>
      </c>
      <c r="E16" s="15">
        <v>107.635704</v>
      </c>
      <c r="F16" s="15"/>
      <c r="G16" s="15"/>
      <c r="H16" s="15">
        <v>107.635704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82" t="s">
        <v>76</v>
      </c>
      <c r="B17" s="82" t="s">
        <v>77</v>
      </c>
      <c r="C17" s="15">
        <v>107.635704</v>
      </c>
      <c r="D17" s="15">
        <v>107.635704</v>
      </c>
      <c r="E17" s="15">
        <v>107.635704</v>
      </c>
      <c r="F17" s="15"/>
      <c r="G17" s="15"/>
      <c r="H17" s="15">
        <v>107.635704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158" t="s">
        <v>78</v>
      </c>
      <c r="B18" s="158" t="s">
        <v>79</v>
      </c>
      <c r="C18" s="15">
        <v>39.75372</v>
      </c>
      <c r="D18" s="15">
        <v>39.75372</v>
      </c>
      <c r="E18" s="15">
        <v>39.75372</v>
      </c>
      <c r="F18" s="15"/>
      <c r="G18" s="15"/>
      <c r="H18" s="15">
        <v>39.75372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58" t="s">
        <v>80</v>
      </c>
      <c r="B19" s="158" t="s">
        <v>81</v>
      </c>
      <c r="C19" s="15">
        <v>67.881984</v>
      </c>
      <c r="D19" s="15">
        <v>67.881984</v>
      </c>
      <c r="E19" s="15">
        <v>67.881984</v>
      </c>
      <c r="F19" s="15"/>
      <c r="G19" s="15"/>
      <c r="H19" s="15">
        <v>67.881984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13" t="s">
        <v>82</v>
      </c>
      <c r="B20" s="13" t="s">
        <v>83</v>
      </c>
      <c r="C20" s="15">
        <v>41.341239</v>
      </c>
      <c r="D20" s="15">
        <v>41.341239</v>
      </c>
      <c r="E20" s="15">
        <v>41.341239</v>
      </c>
      <c r="F20" s="15"/>
      <c r="G20" s="15"/>
      <c r="H20" s="15">
        <v>41.341239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82" t="s">
        <v>84</v>
      </c>
      <c r="B21" s="82" t="s">
        <v>85</v>
      </c>
      <c r="C21" s="15">
        <v>41.341239</v>
      </c>
      <c r="D21" s="15">
        <v>41.341239</v>
      </c>
      <c r="E21" s="15">
        <v>41.341239</v>
      </c>
      <c r="F21" s="15"/>
      <c r="G21" s="15"/>
      <c r="H21" s="15">
        <v>41.341239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58" t="s">
        <v>86</v>
      </c>
      <c r="B22" s="158" t="s">
        <v>87</v>
      </c>
      <c r="C22" s="15">
        <v>21.194866</v>
      </c>
      <c r="D22" s="15">
        <v>21.194866</v>
      </c>
      <c r="E22" s="15">
        <v>21.194866</v>
      </c>
      <c r="F22" s="15"/>
      <c r="G22" s="15"/>
      <c r="H22" s="15">
        <v>21.194866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158" t="s">
        <v>88</v>
      </c>
      <c r="B23" s="158" t="s">
        <v>89</v>
      </c>
      <c r="C23" s="15">
        <v>15.58446</v>
      </c>
      <c r="D23" s="15">
        <v>15.58446</v>
      </c>
      <c r="E23" s="15">
        <v>15.58446</v>
      </c>
      <c r="F23" s="15"/>
      <c r="G23" s="15"/>
      <c r="H23" s="15">
        <v>15.58446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158" t="s">
        <v>90</v>
      </c>
      <c r="B24" s="158" t="s">
        <v>91</v>
      </c>
      <c r="C24" s="15">
        <v>4.561913</v>
      </c>
      <c r="D24" s="15">
        <v>4.561913</v>
      </c>
      <c r="E24" s="15">
        <v>4.561913</v>
      </c>
      <c r="F24" s="15"/>
      <c r="G24" s="15"/>
      <c r="H24" s="15">
        <v>4.561913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13" t="s">
        <v>92</v>
      </c>
      <c r="B25" s="13" t="s">
        <v>93</v>
      </c>
      <c r="C25" s="15">
        <v>49.427568</v>
      </c>
      <c r="D25" s="15">
        <v>49.427568</v>
      </c>
      <c r="E25" s="15">
        <v>49.427568</v>
      </c>
      <c r="F25" s="15"/>
      <c r="G25" s="15"/>
      <c r="H25" s="15">
        <v>49.427568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82" t="s">
        <v>94</v>
      </c>
      <c r="B26" s="82" t="s">
        <v>95</v>
      </c>
      <c r="C26" s="15">
        <v>49.427568</v>
      </c>
      <c r="D26" s="15">
        <v>49.427568</v>
      </c>
      <c r="E26" s="15">
        <v>49.427568</v>
      </c>
      <c r="F26" s="15"/>
      <c r="G26" s="15"/>
      <c r="H26" s="15">
        <v>49.427568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9.5" customHeight="1" spans="1:17">
      <c r="A27" s="158" t="s">
        <v>96</v>
      </c>
      <c r="B27" s="158" t="s">
        <v>97</v>
      </c>
      <c r="C27" s="15">
        <v>49.427568</v>
      </c>
      <c r="D27" s="15">
        <v>49.427568</v>
      </c>
      <c r="E27" s="15">
        <v>49.427568</v>
      </c>
      <c r="F27" s="15"/>
      <c r="G27" s="15"/>
      <c r="H27" s="15">
        <v>49.427568</v>
      </c>
      <c r="I27" s="15"/>
      <c r="J27" s="15"/>
      <c r="K27" s="15"/>
      <c r="L27" s="15"/>
      <c r="M27" s="15"/>
      <c r="N27" s="15"/>
      <c r="O27" s="15"/>
      <c r="P27" s="15"/>
      <c r="Q27" s="15"/>
    </row>
    <row r="28" ht="17.25" customHeight="1" spans="1:17">
      <c r="A28" s="223" t="s">
        <v>98</v>
      </c>
      <c r="B28" s="224" t="s">
        <v>98</v>
      </c>
      <c r="C28" s="15">
        <v>1487.993255</v>
      </c>
      <c r="D28" s="15">
        <v>721.213255</v>
      </c>
      <c r="E28" s="15">
        <v>721.213255</v>
      </c>
      <c r="F28" s="15">
        <v>766.78</v>
      </c>
      <c r="G28" s="15">
        <v>766.78</v>
      </c>
      <c r="H28" s="15">
        <v>1487.993255</v>
      </c>
      <c r="I28" s="15"/>
      <c r="J28" s="15"/>
      <c r="K28" s="15"/>
      <c r="L28" s="15"/>
      <c r="M28" s="15"/>
      <c r="N28" s="15"/>
      <c r="O28" s="15"/>
      <c r="P28" s="15"/>
      <c r="Q28" s="15"/>
    </row>
  </sheetData>
  <mergeCells count="13">
    <mergeCell ref="A2:Q2"/>
    <mergeCell ref="A3:N3"/>
    <mergeCell ref="D4:E4"/>
    <mergeCell ref="F4:G4"/>
    <mergeCell ref="L4:Q4"/>
    <mergeCell ref="A28:B28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workbookViewId="0">
      <pane ySplit="1" topLeftCell="A27" activePane="bottomLeft" state="frozen"/>
      <selection/>
      <selection pane="bottomLeft" activeCell="A38" sqref="$A38:$XFD38"/>
    </sheetView>
  </sheetViews>
  <sheetFormatPr defaultColWidth="9.13888888888889" defaultRowHeight="14.25" customHeight="1" outlineLevelCol="3"/>
  <cols>
    <col min="1" max="1" width="49.2777777777778" customWidth="1"/>
    <col min="2" max="2" width="38.8518518518519" customWidth="1"/>
    <col min="3" max="3" width="52.712962962963" customWidth="1"/>
    <col min="4" max="4" width="36.4259259259259" customWidth="1"/>
  </cols>
  <sheetData>
    <row r="1" customHeight="1" spans="1:4">
      <c r="A1" s="202"/>
      <c r="B1"/>
      <c r="C1" s="203"/>
      <c r="D1" s="146" t="s">
        <v>99</v>
      </c>
    </row>
    <row r="2" ht="31.5" customHeight="1" spans="1:4">
      <c r="A2" s="49" t="s">
        <v>100</v>
      </c>
      <c r="B2" s="204"/>
      <c r="C2" s="203"/>
      <c r="D2" s="204"/>
    </row>
    <row r="3" ht="17.25" customHeight="1" spans="1:4">
      <c r="A3" s="109" t="str">
        <f>"单位名称："&amp;"曲靖经济技术开发区党政办公室"</f>
        <v>单位名称：曲靖经济技术开发区党政办公室</v>
      </c>
      <c r="B3" s="205"/>
      <c r="C3" s="203"/>
      <c r="D3" s="270" t="s">
        <v>2</v>
      </c>
    </row>
    <row r="4" ht="19.5" customHeight="1" spans="1:4">
      <c r="A4" s="10" t="s">
        <v>3</v>
      </c>
      <c r="B4" s="10"/>
      <c r="C4" s="206" t="s">
        <v>4</v>
      </c>
      <c r="D4" s="175"/>
    </row>
    <row r="5" ht="21.75" customHeight="1" spans="1:4">
      <c r="A5" s="10" t="s">
        <v>5</v>
      </c>
      <c r="B5" s="207" t="str">
        <f t="shared" ref="B5:D5" si="0">"2025"&amp;"年预算数"</f>
        <v>2025年预算数</v>
      </c>
      <c r="C5" s="208" t="s">
        <v>101</v>
      </c>
      <c r="D5" s="207" t="str">
        <f t="shared" si="0"/>
        <v>2025年预算数</v>
      </c>
    </row>
    <row r="6" ht="17.25" customHeight="1" spans="1:4">
      <c r="A6" s="10"/>
      <c r="B6" s="209"/>
      <c r="C6" s="208"/>
      <c r="D6" s="209"/>
    </row>
    <row r="7" ht="17.25" customHeight="1" spans="1:4">
      <c r="A7" s="13" t="s">
        <v>102</v>
      </c>
      <c r="B7" s="15">
        <v>1487.993255</v>
      </c>
      <c r="C7" s="13" t="s">
        <v>103</v>
      </c>
      <c r="D7" s="15">
        <v>1487.993255</v>
      </c>
    </row>
    <row r="8" ht="17.25" customHeight="1" spans="1:4">
      <c r="A8" s="13" t="s">
        <v>104</v>
      </c>
      <c r="B8" s="15">
        <v>1487.993255</v>
      </c>
      <c r="C8" s="13" t="str">
        <f>"(一)"&amp;"一般公共服务支出"</f>
        <v>(一)一般公共服务支出</v>
      </c>
      <c r="D8" s="15">
        <v>1289.588744</v>
      </c>
    </row>
    <row r="9" ht="17.25" customHeight="1" spans="1:4">
      <c r="A9" s="13" t="s">
        <v>105</v>
      </c>
      <c r="B9" s="15"/>
      <c r="C9" s="13" t="str">
        <f>"(二)"&amp;"社会保障和就业支出"</f>
        <v>(二)社会保障和就业支出</v>
      </c>
      <c r="D9" s="15">
        <v>107.635704</v>
      </c>
    </row>
    <row r="10" ht="17.25" customHeight="1" spans="1:4">
      <c r="A10" s="13" t="s">
        <v>106</v>
      </c>
      <c r="B10" s="15"/>
      <c r="C10" s="13" t="str">
        <f>"(三)"&amp;"卫生健康支出"</f>
        <v>(三)卫生健康支出</v>
      </c>
      <c r="D10" s="15">
        <v>41.341239</v>
      </c>
    </row>
    <row r="11" ht="17.25" customHeight="1" spans="1:4">
      <c r="A11" s="13" t="s">
        <v>107</v>
      </c>
      <c r="B11" s="15"/>
      <c r="C11" s="13" t="str">
        <f>"(四)"&amp;"住房保障支出"</f>
        <v>(四)住房保障支出</v>
      </c>
      <c r="D11" s="15">
        <v>49.427568</v>
      </c>
    </row>
    <row r="12" ht="17.25" customHeight="1" spans="1:4">
      <c r="A12" s="13" t="s">
        <v>104</v>
      </c>
      <c r="B12" s="15"/>
      <c r="C12" s="210" t="s">
        <v>108</v>
      </c>
      <c r="D12" s="15"/>
    </row>
    <row r="13" ht="17.25" customHeight="1" spans="1:4">
      <c r="A13" s="13" t="s">
        <v>105</v>
      </c>
      <c r="B13" s="15"/>
      <c r="C13" s="210" t="s">
        <v>109</v>
      </c>
      <c r="D13" s="15"/>
    </row>
    <row r="14" ht="17.25" customHeight="1" spans="1:4">
      <c r="A14" s="13" t="s">
        <v>106</v>
      </c>
      <c r="B14" s="15"/>
      <c r="C14" s="210" t="s">
        <v>110</v>
      </c>
      <c r="D14" s="15"/>
    </row>
    <row r="15" customHeight="1" spans="1:4">
      <c r="A15" s="13"/>
      <c r="B15" s="15"/>
      <c r="C15" s="210" t="s">
        <v>111</v>
      </c>
      <c r="D15" s="15"/>
    </row>
    <row r="16" customHeight="1" spans="1:4">
      <c r="A16" s="13"/>
      <c r="B16" s="15"/>
      <c r="C16" s="210" t="s">
        <v>112</v>
      </c>
      <c r="D16" s="15"/>
    </row>
    <row r="17" customHeight="1" spans="1:4">
      <c r="A17" s="13"/>
      <c r="B17" s="15"/>
      <c r="C17" s="210" t="s">
        <v>113</v>
      </c>
      <c r="D17" s="15"/>
    </row>
    <row r="18" customHeight="1" spans="1:4">
      <c r="A18" s="13"/>
      <c r="B18" s="15"/>
      <c r="C18" s="210" t="s">
        <v>114</v>
      </c>
      <c r="D18" s="15"/>
    </row>
    <row r="19" customHeight="1" spans="1:4">
      <c r="A19" s="13"/>
      <c r="B19" s="15"/>
      <c r="C19" s="210" t="s">
        <v>115</v>
      </c>
      <c r="D19" s="15"/>
    </row>
    <row r="20" customHeight="1" spans="1:4">
      <c r="A20" s="13"/>
      <c r="B20" s="15"/>
      <c r="C20" s="210" t="s">
        <v>116</v>
      </c>
      <c r="D20" s="15"/>
    </row>
    <row r="21" customHeight="1" spans="1:4">
      <c r="A21" s="13"/>
      <c r="B21" s="15"/>
      <c r="C21" s="210" t="s">
        <v>117</v>
      </c>
      <c r="D21" s="15"/>
    </row>
    <row r="22" customHeight="1" spans="1:4">
      <c r="A22" s="13"/>
      <c r="B22" s="15"/>
      <c r="C22" s="210" t="s">
        <v>118</v>
      </c>
      <c r="D22" s="15"/>
    </row>
    <row r="23" customHeight="1" spans="1:4">
      <c r="A23" s="13"/>
      <c r="B23" s="15"/>
      <c r="C23" s="210" t="s">
        <v>119</v>
      </c>
      <c r="D23" s="15"/>
    </row>
    <row r="24" customHeight="1" spans="1:4">
      <c r="A24" s="13"/>
      <c r="B24" s="15"/>
      <c r="C24" s="210" t="s">
        <v>120</v>
      </c>
      <c r="D24" s="15"/>
    </row>
    <row r="25" customHeight="1" spans="1:4">
      <c r="A25" s="13"/>
      <c r="B25" s="15"/>
      <c r="C25" s="210" t="s">
        <v>121</v>
      </c>
      <c r="D25" s="15"/>
    </row>
    <row r="26" customHeight="1" spans="1:4">
      <c r="A26" s="13"/>
      <c r="B26" s="15"/>
      <c r="C26" s="210" t="s">
        <v>122</v>
      </c>
      <c r="D26" s="15"/>
    </row>
    <row r="27" customHeight="1" spans="1:4">
      <c r="A27" s="13"/>
      <c r="B27" s="15"/>
      <c r="C27" s="210" t="s">
        <v>123</v>
      </c>
      <c r="D27" s="15"/>
    </row>
    <row r="28" customHeight="1" spans="1:4">
      <c r="A28" s="13"/>
      <c r="B28" s="15"/>
      <c r="C28" s="210" t="s">
        <v>124</v>
      </c>
      <c r="D28" s="15"/>
    </row>
    <row r="29" customHeight="1" spans="1:4">
      <c r="A29" s="13"/>
      <c r="B29" s="15"/>
      <c r="C29" s="210" t="s">
        <v>125</v>
      </c>
      <c r="D29" s="15"/>
    </row>
    <row r="30" customHeight="1" spans="1:4">
      <c r="A30" s="13"/>
      <c r="B30" s="15"/>
      <c r="C30" s="210" t="s">
        <v>126</v>
      </c>
      <c r="D30" s="15"/>
    </row>
    <row r="31" customHeight="1" spans="1:4">
      <c r="A31" s="13"/>
      <c r="B31" s="15"/>
      <c r="C31" s="211" t="s">
        <v>127</v>
      </c>
      <c r="D31" s="15"/>
    </row>
    <row r="32" customHeight="1" spans="1:4">
      <c r="A32" s="13"/>
      <c r="B32" s="15"/>
      <c r="C32" s="211" t="s">
        <v>128</v>
      </c>
      <c r="D32" s="15"/>
    </row>
    <row r="33" customHeight="1" spans="1:4">
      <c r="A33" s="13"/>
      <c r="B33" s="15"/>
      <c r="C33" s="211" t="s">
        <v>129</v>
      </c>
      <c r="D33" s="15"/>
    </row>
    <row r="34" customHeight="1" spans="1:4">
      <c r="A34" s="13"/>
      <c r="B34" s="15"/>
      <c r="C34" s="13" t="s">
        <v>130</v>
      </c>
      <c r="D34" s="15"/>
    </row>
    <row r="35" ht="17.25" customHeight="1" spans="1:4">
      <c r="A35" s="208" t="s">
        <v>131</v>
      </c>
      <c r="B35" s="15">
        <v>1487.993255</v>
      </c>
      <c r="C35" s="208" t="s">
        <v>22</v>
      </c>
      <c r="D35" s="15">
        <v>1487.993255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zoomScale="70" zoomScaleNormal="70" workbookViewId="0">
      <pane ySplit="1" topLeftCell="A2" activePane="bottomLeft" state="frozen"/>
      <selection/>
      <selection pane="bottomLeft" activeCell="A2" sqref="A2:G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16.5740740740741" customWidth="1"/>
    <col min="5" max="7" width="24.2777777777778" customWidth="1"/>
  </cols>
  <sheetData>
    <row r="1" customHeight="1" spans="4:7">
      <c r="D1" s="195"/>
      <c r="F1" s="54"/>
      <c r="G1" s="40" t="s">
        <v>132</v>
      </c>
    </row>
    <row r="2" ht="39" customHeight="1" spans="1:7">
      <c r="A2" s="108" t="s">
        <v>133</v>
      </c>
      <c r="B2" s="108"/>
      <c r="C2" s="108"/>
      <c r="D2" s="108"/>
      <c r="E2" s="108"/>
      <c r="F2" s="108"/>
      <c r="G2" s="108"/>
    </row>
    <row r="3" ht="18" customHeight="1" spans="1:7">
      <c r="A3" s="4" t="str">
        <f>"单位名称："&amp;"曲靖经济技术开发区党政办公室"</f>
        <v>单位名称：曲靖经济技术开发区党政办公室</v>
      </c>
      <c r="F3" s="104"/>
      <c r="G3" s="270" t="s">
        <v>2</v>
      </c>
    </row>
    <row r="4" ht="20.25" customHeight="1" spans="1:7">
      <c r="A4" s="196" t="s">
        <v>134</v>
      </c>
      <c r="B4" s="197"/>
      <c r="C4" s="64" t="s">
        <v>28</v>
      </c>
      <c r="D4" s="198" t="s">
        <v>48</v>
      </c>
      <c r="E4" s="10"/>
      <c r="F4" s="10"/>
      <c r="G4" s="10" t="s">
        <v>49</v>
      </c>
    </row>
    <row r="5" ht="20.25" customHeight="1" spans="1:7">
      <c r="A5" s="199" t="s">
        <v>46</v>
      </c>
      <c r="B5" s="199" t="s">
        <v>47</v>
      </c>
      <c r="C5" s="10"/>
      <c r="D5" s="63" t="s">
        <v>30</v>
      </c>
      <c r="E5" s="63" t="s">
        <v>135</v>
      </c>
      <c r="F5" s="63" t="s">
        <v>136</v>
      </c>
      <c r="G5" s="10"/>
    </row>
    <row r="6" ht="13.5" customHeight="1" spans="1:7">
      <c r="A6" s="199" t="s">
        <v>137</v>
      </c>
      <c r="B6" s="199" t="s">
        <v>138</v>
      </c>
      <c r="C6" s="199" t="s">
        <v>139</v>
      </c>
      <c r="D6" s="114" t="s">
        <v>140</v>
      </c>
      <c r="E6" s="114" t="s">
        <v>141</v>
      </c>
      <c r="F6" s="114" t="s">
        <v>142</v>
      </c>
      <c r="G6" s="68">
        <v>7</v>
      </c>
    </row>
    <row r="7" ht="18" customHeight="1" spans="1:7">
      <c r="A7" s="13" t="s">
        <v>57</v>
      </c>
      <c r="B7" s="13" t="s">
        <v>58</v>
      </c>
      <c r="C7" s="15">
        <v>1289.588744</v>
      </c>
      <c r="D7" s="15">
        <v>522.808744</v>
      </c>
      <c r="E7" s="15">
        <v>451.5444</v>
      </c>
      <c r="F7" s="15">
        <v>71.264344</v>
      </c>
      <c r="G7" s="15">
        <v>766.78</v>
      </c>
    </row>
    <row r="8" ht="18" customHeight="1" spans="1:7">
      <c r="A8" s="82" t="s">
        <v>59</v>
      </c>
      <c r="B8" s="82" t="s">
        <v>60</v>
      </c>
      <c r="C8" s="15">
        <v>889.588744</v>
      </c>
      <c r="D8" s="15">
        <v>522.808744</v>
      </c>
      <c r="E8" s="15">
        <v>451.5444</v>
      </c>
      <c r="F8" s="15">
        <v>71.264344</v>
      </c>
      <c r="G8" s="15">
        <v>366.78</v>
      </c>
    </row>
    <row r="9" ht="18" customHeight="1" spans="1:7">
      <c r="A9" s="158" t="s">
        <v>61</v>
      </c>
      <c r="B9" s="158" t="s">
        <v>62</v>
      </c>
      <c r="C9" s="15">
        <v>522.808744</v>
      </c>
      <c r="D9" s="15">
        <v>522.808744</v>
      </c>
      <c r="E9" s="15">
        <v>451.5444</v>
      </c>
      <c r="F9" s="15">
        <v>71.264344</v>
      </c>
      <c r="G9" s="15"/>
    </row>
    <row r="10" ht="18" customHeight="1" spans="1:7">
      <c r="A10" s="158" t="s">
        <v>63</v>
      </c>
      <c r="B10" s="158" t="s">
        <v>64</v>
      </c>
      <c r="C10" s="15">
        <v>262.78</v>
      </c>
      <c r="D10" s="15"/>
      <c r="E10" s="15"/>
      <c r="F10" s="15"/>
      <c r="G10" s="15">
        <v>262.78</v>
      </c>
    </row>
    <row r="11" ht="18" customHeight="1" spans="1:7">
      <c r="A11" s="158" t="s">
        <v>65</v>
      </c>
      <c r="B11" s="158" t="s">
        <v>66</v>
      </c>
      <c r="C11" s="15">
        <v>104</v>
      </c>
      <c r="D11" s="15"/>
      <c r="E11" s="15"/>
      <c r="F11" s="15"/>
      <c r="G11" s="15">
        <v>104</v>
      </c>
    </row>
    <row r="12" ht="18" customHeight="1" spans="1:7">
      <c r="A12" s="82" t="s">
        <v>67</v>
      </c>
      <c r="B12" s="82" t="s">
        <v>68</v>
      </c>
      <c r="C12" s="15">
        <v>100</v>
      </c>
      <c r="D12" s="15"/>
      <c r="E12" s="15"/>
      <c r="F12" s="15"/>
      <c r="G12" s="15">
        <v>100</v>
      </c>
    </row>
    <row r="13" ht="18" customHeight="1" spans="1:7">
      <c r="A13" s="158" t="s">
        <v>69</v>
      </c>
      <c r="B13" s="158" t="s">
        <v>64</v>
      </c>
      <c r="C13" s="15">
        <v>100</v>
      </c>
      <c r="D13" s="15"/>
      <c r="E13" s="15"/>
      <c r="F13" s="15"/>
      <c r="G13" s="15">
        <v>100</v>
      </c>
    </row>
    <row r="14" ht="18" customHeight="1" spans="1:7">
      <c r="A14" s="82" t="s">
        <v>70</v>
      </c>
      <c r="B14" s="82" t="s">
        <v>71</v>
      </c>
      <c r="C14" s="15">
        <v>300</v>
      </c>
      <c r="D14" s="15"/>
      <c r="E14" s="15"/>
      <c r="F14" s="15"/>
      <c r="G14" s="15">
        <v>300</v>
      </c>
    </row>
    <row r="15" ht="18" customHeight="1" spans="1:7">
      <c r="A15" s="158" t="s">
        <v>72</v>
      </c>
      <c r="B15" s="158" t="s">
        <v>73</v>
      </c>
      <c r="C15" s="15">
        <v>300</v>
      </c>
      <c r="D15" s="15"/>
      <c r="E15" s="15"/>
      <c r="F15" s="15"/>
      <c r="G15" s="15">
        <v>300</v>
      </c>
    </row>
    <row r="16" ht="18" customHeight="1" spans="1:7">
      <c r="A16" s="13" t="s">
        <v>74</v>
      </c>
      <c r="B16" s="13" t="s">
        <v>75</v>
      </c>
      <c r="C16" s="15">
        <v>107.635704</v>
      </c>
      <c r="D16" s="15">
        <v>107.635704</v>
      </c>
      <c r="E16" s="15">
        <v>107.635704</v>
      </c>
      <c r="F16" s="15"/>
      <c r="G16" s="15"/>
    </row>
    <row r="17" ht="18" customHeight="1" spans="1:7">
      <c r="A17" s="82" t="s">
        <v>76</v>
      </c>
      <c r="B17" s="82" t="s">
        <v>77</v>
      </c>
      <c r="C17" s="15">
        <v>107.635704</v>
      </c>
      <c r="D17" s="15">
        <v>107.635704</v>
      </c>
      <c r="E17" s="15">
        <v>107.635704</v>
      </c>
      <c r="F17" s="15"/>
      <c r="G17" s="15"/>
    </row>
    <row r="18" ht="18" customHeight="1" spans="1:7">
      <c r="A18" s="158" t="s">
        <v>78</v>
      </c>
      <c r="B18" s="158" t="s">
        <v>79</v>
      </c>
      <c r="C18" s="15">
        <v>39.75372</v>
      </c>
      <c r="D18" s="15">
        <v>39.75372</v>
      </c>
      <c r="E18" s="15">
        <v>39.75372</v>
      </c>
      <c r="F18" s="15"/>
      <c r="G18" s="15"/>
    </row>
    <row r="19" ht="18" customHeight="1" spans="1:7">
      <c r="A19" s="158" t="s">
        <v>80</v>
      </c>
      <c r="B19" s="158" t="s">
        <v>81</v>
      </c>
      <c r="C19" s="15">
        <v>67.881984</v>
      </c>
      <c r="D19" s="15">
        <v>67.881984</v>
      </c>
      <c r="E19" s="15">
        <v>67.881984</v>
      </c>
      <c r="F19" s="15"/>
      <c r="G19" s="15"/>
    </row>
    <row r="20" ht="18" customHeight="1" spans="1:7">
      <c r="A20" s="13" t="s">
        <v>82</v>
      </c>
      <c r="B20" s="13" t="s">
        <v>83</v>
      </c>
      <c r="C20" s="15">
        <v>41.341239</v>
      </c>
      <c r="D20" s="15">
        <v>41.341239</v>
      </c>
      <c r="E20" s="15">
        <v>41.341239</v>
      </c>
      <c r="F20" s="15"/>
      <c r="G20" s="15"/>
    </row>
    <row r="21" ht="18" customHeight="1" spans="1:7">
      <c r="A21" s="82" t="s">
        <v>84</v>
      </c>
      <c r="B21" s="82" t="s">
        <v>85</v>
      </c>
      <c r="C21" s="15">
        <v>41.341239</v>
      </c>
      <c r="D21" s="15">
        <v>41.341239</v>
      </c>
      <c r="E21" s="15">
        <v>41.341239</v>
      </c>
      <c r="F21" s="15"/>
      <c r="G21" s="15"/>
    </row>
    <row r="22" ht="18" customHeight="1" spans="1:7">
      <c r="A22" s="158" t="s">
        <v>86</v>
      </c>
      <c r="B22" s="158" t="s">
        <v>87</v>
      </c>
      <c r="C22" s="15">
        <v>21.194866</v>
      </c>
      <c r="D22" s="15">
        <v>21.194866</v>
      </c>
      <c r="E22" s="15">
        <v>21.194866</v>
      </c>
      <c r="F22" s="15"/>
      <c r="G22" s="15"/>
    </row>
    <row r="23" ht="18" customHeight="1" spans="1:7">
      <c r="A23" s="158" t="s">
        <v>88</v>
      </c>
      <c r="B23" s="158" t="s">
        <v>89</v>
      </c>
      <c r="C23" s="15">
        <v>15.58446</v>
      </c>
      <c r="D23" s="15">
        <v>15.58446</v>
      </c>
      <c r="E23" s="15">
        <v>15.58446</v>
      </c>
      <c r="F23" s="15"/>
      <c r="G23" s="15"/>
    </row>
    <row r="24" ht="18" customHeight="1" spans="1:7">
      <c r="A24" s="158" t="s">
        <v>90</v>
      </c>
      <c r="B24" s="158" t="s">
        <v>91</v>
      </c>
      <c r="C24" s="15">
        <v>4.561913</v>
      </c>
      <c r="D24" s="15">
        <v>4.561913</v>
      </c>
      <c r="E24" s="15">
        <v>4.561913</v>
      </c>
      <c r="F24" s="15"/>
      <c r="G24" s="15"/>
    </row>
    <row r="25" ht="18" customHeight="1" spans="1:7">
      <c r="A25" s="13" t="s">
        <v>92</v>
      </c>
      <c r="B25" s="13" t="s">
        <v>93</v>
      </c>
      <c r="C25" s="15">
        <v>49.427568</v>
      </c>
      <c r="D25" s="15">
        <v>49.427568</v>
      </c>
      <c r="E25" s="15">
        <v>49.427568</v>
      </c>
      <c r="F25" s="15"/>
      <c r="G25" s="15"/>
    </row>
    <row r="26" ht="18" customHeight="1" spans="1:7">
      <c r="A26" s="82" t="s">
        <v>94</v>
      </c>
      <c r="B26" s="82" t="s">
        <v>95</v>
      </c>
      <c r="C26" s="15">
        <v>49.427568</v>
      </c>
      <c r="D26" s="15">
        <v>49.427568</v>
      </c>
      <c r="E26" s="15">
        <v>49.427568</v>
      </c>
      <c r="F26" s="15"/>
      <c r="G26" s="15"/>
    </row>
    <row r="27" ht="18" customHeight="1" spans="1:7">
      <c r="A27" s="158" t="s">
        <v>96</v>
      </c>
      <c r="B27" s="158" t="s">
        <v>97</v>
      </c>
      <c r="C27" s="15">
        <v>49.427568</v>
      </c>
      <c r="D27" s="15">
        <v>49.427568</v>
      </c>
      <c r="E27" s="15">
        <v>49.427568</v>
      </c>
      <c r="F27" s="15"/>
      <c r="G27" s="15"/>
    </row>
    <row r="28" ht="18" customHeight="1" spans="1:7">
      <c r="A28" s="200" t="s">
        <v>98</v>
      </c>
      <c r="B28" s="201" t="s">
        <v>98</v>
      </c>
      <c r="C28" s="15">
        <v>1487.993255</v>
      </c>
      <c r="D28" s="15">
        <v>721.213255</v>
      </c>
      <c r="E28" s="15">
        <v>649.948911</v>
      </c>
      <c r="F28" s="15">
        <v>71.264344</v>
      </c>
      <c r="G28" s="15">
        <v>766.78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29"/>
  <sheetViews>
    <sheetView showGridLines="0" showZeros="0" zoomScale="50" zoomScaleNormal="50" topLeftCell="E1" workbookViewId="0">
      <pane ySplit="1" topLeftCell="A2" activePane="bottomLeft" state="frozen"/>
      <selection/>
      <selection pane="bottomLeft" activeCell="A2" sqref="A2:Z2"/>
    </sheetView>
  </sheetViews>
  <sheetFormatPr defaultColWidth="9.13888888888889" defaultRowHeight="14.25" customHeight="1"/>
  <cols>
    <col min="1" max="1" width="5.85185185185185" customWidth="1"/>
    <col min="2" max="2" width="7.13888888888889" customWidth="1"/>
    <col min="3" max="3" width="44" customWidth="1"/>
    <col min="4" max="4" width="29.5740740740741" customWidth="1"/>
    <col min="5" max="13" width="19.4259259259259" customWidth="1"/>
    <col min="14" max="14" width="7.57407407407407" customWidth="1"/>
    <col min="15" max="15" width="6.27777777777778" customWidth="1"/>
    <col min="16" max="16" width="44" customWidth="1"/>
    <col min="17" max="17" width="21.712962962963" customWidth="1"/>
    <col min="18" max="26" width="18.8518518518519" customWidth="1"/>
  </cols>
  <sheetData>
    <row r="1" ht="12" customHeight="1" spans="1:26">
      <c r="A1" s="173"/>
      <c r="D1" s="55"/>
      <c r="K1" s="55"/>
      <c r="L1" s="55"/>
      <c r="M1" s="55"/>
      <c r="Q1" s="55"/>
      <c r="W1" s="54"/>
      <c r="X1" s="54"/>
      <c r="Y1" s="54"/>
      <c r="Z1" s="53" t="s">
        <v>143</v>
      </c>
    </row>
    <row r="2" ht="39" customHeight="1" spans="1:26">
      <c r="A2" s="174" t="s">
        <v>144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ht="19.5" customHeight="1" spans="1:26">
      <c r="A3" s="21" t="str">
        <f>"单位名称："&amp;"曲靖经济技术开发区党政办公室"</f>
        <v>单位名称：曲靖经济技术开发区党政办公室</v>
      </c>
      <c r="D3" s="55"/>
      <c r="K3" s="55"/>
      <c r="L3" s="55"/>
      <c r="M3" s="55"/>
      <c r="Q3" s="55"/>
      <c r="W3" s="104"/>
      <c r="X3" s="104"/>
      <c r="Y3" s="104"/>
      <c r="Z3" s="104" t="s">
        <v>2</v>
      </c>
    </row>
    <row r="4" ht="19.5" customHeight="1" spans="1:26">
      <c r="A4" s="175" t="s">
        <v>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 t="s">
        <v>4</v>
      </c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ht="21.75" customHeight="1" spans="1:26">
      <c r="A5" s="176" t="s">
        <v>145</v>
      </c>
      <c r="B5" s="177"/>
      <c r="C5" s="176"/>
      <c r="D5" s="175" t="s">
        <v>28</v>
      </c>
      <c r="E5" s="175" t="s">
        <v>31</v>
      </c>
      <c r="F5" s="175"/>
      <c r="G5" s="175"/>
      <c r="H5" s="175" t="s">
        <v>32</v>
      </c>
      <c r="I5" s="175"/>
      <c r="J5" s="175"/>
      <c r="K5" s="175" t="s">
        <v>33</v>
      </c>
      <c r="L5" s="175"/>
      <c r="M5" s="175"/>
      <c r="N5" s="176" t="s">
        <v>146</v>
      </c>
      <c r="O5" s="177"/>
      <c r="P5" s="176"/>
      <c r="Q5" s="175" t="s">
        <v>28</v>
      </c>
      <c r="R5" s="189" t="s">
        <v>31</v>
      </c>
      <c r="S5" s="190"/>
      <c r="T5" s="191"/>
      <c r="U5" s="189" t="s">
        <v>32</v>
      </c>
      <c r="V5" s="190"/>
      <c r="W5" s="175"/>
      <c r="X5" s="175" t="s">
        <v>33</v>
      </c>
      <c r="Y5" s="175"/>
      <c r="Z5" s="191"/>
    </row>
    <row r="6" ht="17.25" customHeight="1" spans="1:26">
      <c r="A6" s="178" t="s">
        <v>147</v>
      </c>
      <c r="B6" s="178" t="s">
        <v>148</v>
      </c>
      <c r="C6" s="178" t="s">
        <v>47</v>
      </c>
      <c r="D6" s="175"/>
      <c r="E6" s="175" t="s">
        <v>30</v>
      </c>
      <c r="F6" s="175" t="s">
        <v>48</v>
      </c>
      <c r="G6" s="175" t="s">
        <v>49</v>
      </c>
      <c r="H6" s="175" t="s">
        <v>30</v>
      </c>
      <c r="I6" s="175" t="s">
        <v>48</v>
      </c>
      <c r="J6" s="175" t="s">
        <v>49</v>
      </c>
      <c r="K6" s="175" t="s">
        <v>30</v>
      </c>
      <c r="L6" s="175" t="s">
        <v>48</v>
      </c>
      <c r="M6" s="175" t="s">
        <v>49</v>
      </c>
      <c r="N6" s="178" t="s">
        <v>147</v>
      </c>
      <c r="O6" s="178" t="s">
        <v>148</v>
      </c>
      <c r="P6" s="178" t="s">
        <v>47</v>
      </c>
      <c r="Q6" s="175"/>
      <c r="R6" s="175" t="s">
        <v>30</v>
      </c>
      <c r="S6" s="175" t="s">
        <v>48</v>
      </c>
      <c r="T6" s="175" t="s">
        <v>49</v>
      </c>
      <c r="U6" s="175" t="s">
        <v>30</v>
      </c>
      <c r="V6" s="175" t="s">
        <v>48</v>
      </c>
      <c r="W6" s="175" t="s">
        <v>49</v>
      </c>
      <c r="X6" s="175" t="s">
        <v>30</v>
      </c>
      <c r="Y6" s="175" t="s">
        <v>48</v>
      </c>
      <c r="Z6" s="192" t="s">
        <v>49</v>
      </c>
    </row>
    <row r="7" customHeight="1" spans="1:26">
      <c r="A7" s="179" t="s">
        <v>137</v>
      </c>
      <c r="B7" s="179" t="s">
        <v>138</v>
      </c>
      <c r="C7" s="179" t="s">
        <v>139</v>
      </c>
      <c r="D7" s="179" t="s">
        <v>140</v>
      </c>
      <c r="E7" s="180" t="s">
        <v>141</v>
      </c>
      <c r="F7" s="180" t="s">
        <v>142</v>
      </c>
      <c r="G7" s="180" t="s">
        <v>149</v>
      </c>
      <c r="H7" s="180" t="s">
        <v>150</v>
      </c>
      <c r="I7" s="180" t="s">
        <v>151</v>
      </c>
      <c r="J7" s="180" t="s">
        <v>152</v>
      </c>
      <c r="K7" s="180" t="s">
        <v>153</v>
      </c>
      <c r="L7" s="180" t="s">
        <v>154</v>
      </c>
      <c r="M7" s="180" t="s">
        <v>155</v>
      </c>
      <c r="N7" s="180" t="s">
        <v>156</v>
      </c>
      <c r="O7" s="180" t="s">
        <v>157</v>
      </c>
      <c r="P7" s="180" t="s">
        <v>158</v>
      </c>
      <c r="Q7" s="180" t="s">
        <v>159</v>
      </c>
      <c r="R7" s="180" t="s">
        <v>160</v>
      </c>
      <c r="S7" s="180" t="s">
        <v>161</v>
      </c>
      <c r="T7" s="180" t="s">
        <v>162</v>
      </c>
      <c r="U7" s="180" t="s">
        <v>163</v>
      </c>
      <c r="V7" s="180" t="s">
        <v>164</v>
      </c>
      <c r="W7" s="180" t="s">
        <v>165</v>
      </c>
      <c r="X7" s="180" t="s">
        <v>166</v>
      </c>
      <c r="Y7" s="193">
        <v>25</v>
      </c>
      <c r="Z7" s="194">
        <v>26</v>
      </c>
    </row>
    <row r="8" ht="17.25" customHeight="1" spans="1:26">
      <c r="A8" s="181" t="s">
        <v>167</v>
      </c>
      <c r="B8" s="181"/>
      <c r="C8" s="181" t="s">
        <v>168</v>
      </c>
      <c r="D8" s="15">
        <v>610.195191</v>
      </c>
      <c r="E8" s="15">
        <v>610.195191</v>
      </c>
      <c r="F8" s="15">
        <v>610.195191</v>
      </c>
      <c r="G8" s="15"/>
      <c r="H8" s="15"/>
      <c r="I8" s="15"/>
      <c r="J8" s="15"/>
      <c r="K8" s="15"/>
      <c r="L8" s="15"/>
      <c r="M8" s="15"/>
      <c r="N8" s="13" t="s">
        <v>169</v>
      </c>
      <c r="O8" s="13"/>
      <c r="P8" s="186" t="s">
        <v>170</v>
      </c>
      <c r="Q8" s="15">
        <v>610.195191</v>
      </c>
      <c r="R8" s="15">
        <v>610.195191</v>
      </c>
      <c r="S8" s="15">
        <v>610.195191</v>
      </c>
      <c r="T8" s="15"/>
      <c r="U8" s="15"/>
      <c r="V8" s="15"/>
      <c r="W8" s="15"/>
      <c r="X8" s="15"/>
      <c r="Y8" s="15"/>
      <c r="Z8" s="15"/>
    </row>
    <row r="9" ht="17.25" customHeight="1" spans="1:26">
      <c r="A9" s="182"/>
      <c r="B9" s="182" t="s">
        <v>171</v>
      </c>
      <c r="C9" s="182" t="s">
        <v>172</v>
      </c>
      <c r="D9" s="15">
        <v>451.5444</v>
      </c>
      <c r="E9" s="15">
        <v>451.5444</v>
      </c>
      <c r="F9" s="15">
        <v>451.5444</v>
      </c>
      <c r="G9" s="15"/>
      <c r="H9" s="15"/>
      <c r="I9" s="15"/>
      <c r="J9" s="15"/>
      <c r="K9" s="15"/>
      <c r="L9" s="15"/>
      <c r="M9" s="15"/>
      <c r="N9" s="82"/>
      <c r="O9" s="82" t="s">
        <v>171</v>
      </c>
      <c r="P9" s="187" t="s">
        <v>173</v>
      </c>
      <c r="Q9" s="15">
        <v>161.2944</v>
      </c>
      <c r="R9" s="15">
        <v>161.2944</v>
      </c>
      <c r="S9" s="15">
        <v>161.2944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182"/>
      <c r="B10" s="182" t="s">
        <v>174</v>
      </c>
      <c r="C10" s="182" t="s">
        <v>175</v>
      </c>
      <c r="D10" s="15">
        <v>109.223223</v>
      </c>
      <c r="E10" s="15">
        <v>109.223223</v>
      </c>
      <c r="F10" s="15">
        <v>109.223223</v>
      </c>
      <c r="G10" s="15"/>
      <c r="H10" s="15"/>
      <c r="I10" s="15"/>
      <c r="J10" s="15"/>
      <c r="K10" s="15"/>
      <c r="L10" s="15"/>
      <c r="M10" s="15"/>
      <c r="N10" s="82"/>
      <c r="O10" s="82" t="s">
        <v>174</v>
      </c>
      <c r="P10" s="187" t="s">
        <v>176</v>
      </c>
      <c r="Q10" s="15">
        <v>276.8088</v>
      </c>
      <c r="R10" s="15">
        <v>276.8088</v>
      </c>
      <c r="S10" s="15">
        <v>276.8088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182"/>
      <c r="B11" s="182" t="s">
        <v>177</v>
      </c>
      <c r="C11" s="182" t="s">
        <v>97</v>
      </c>
      <c r="D11" s="15">
        <v>49.427568</v>
      </c>
      <c r="E11" s="15">
        <v>49.427568</v>
      </c>
      <c r="F11" s="15">
        <v>49.427568</v>
      </c>
      <c r="G11" s="15"/>
      <c r="H11" s="15"/>
      <c r="I11" s="15"/>
      <c r="J11" s="15"/>
      <c r="K11" s="15"/>
      <c r="L11" s="15"/>
      <c r="M11" s="15"/>
      <c r="N11" s="82"/>
      <c r="O11" s="82" t="s">
        <v>177</v>
      </c>
      <c r="P11" s="187" t="s">
        <v>178</v>
      </c>
      <c r="Q11" s="15">
        <v>13.4412</v>
      </c>
      <c r="R11" s="15">
        <v>13.4412</v>
      </c>
      <c r="S11" s="15">
        <v>13.4412</v>
      </c>
      <c r="T11" s="15"/>
      <c r="U11" s="15"/>
      <c r="V11" s="15"/>
      <c r="W11" s="15"/>
      <c r="X11" s="15"/>
      <c r="Y11" s="15"/>
      <c r="Z11" s="15"/>
    </row>
    <row r="12" ht="17.25" customHeight="1" spans="1:26">
      <c r="A12" s="182"/>
      <c r="B12" s="182" t="s">
        <v>179</v>
      </c>
      <c r="C12" s="182" t="s">
        <v>180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82"/>
      <c r="O12" s="82" t="s">
        <v>181</v>
      </c>
      <c r="P12" s="187" t="s">
        <v>182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7.25" customHeight="1" spans="1:26">
      <c r="A13" s="181" t="s">
        <v>183</v>
      </c>
      <c r="B13" s="181"/>
      <c r="C13" s="181" t="s">
        <v>184</v>
      </c>
      <c r="D13" s="15">
        <v>838.044344</v>
      </c>
      <c r="E13" s="15">
        <v>838.044344</v>
      </c>
      <c r="F13" s="15">
        <v>71.264344</v>
      </c>
      <c r="G13" s="15">
        <v>766.78</v>
      </c>
      <c r="H13" s="15"/>
      <c r="I13" s="15"/>
      <c r="J13" s="15"/>
      <c r="K13" s="15"/>
      <c r="L13" s="15"/>
      <c r="M13" s="15"/>
      <c r="N13" s="82"/>
      <c r="O13" s="82" t="s">
        <v>185</v>
      </c>
      <c r="P13" s="187" t="s">
        <v>186</v>
      </c>
      <c r="Q13" s="15">
        <v>67.881984</v>
      </c>
      <c r="R13" s="15">
        <v>67.881984</v>
      </c>
      <c r="S13" s="15">
        <v>67.881984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182"/>
      <c r="B14" s="182" t="s">
        <v>171</v>
      </c>
      <c r="C14" s="182" t="s">
        <v>187</v>
      </c>
      <c r="D14" s="15">
        <v>703.044344</v>
      </c>
      <c r="E14" s="15">
        <v>703.044344</v>
      </c>
      <c r="F14" s="15">
        <v>70.264344</v>
      </c>
      <c r="G14" s="15">
        <v>632.78</v>
      </c>
      <c r="H14" s="15"/>
      <c r="I14" s="15"/>
      <c r="J14" s="15"/>
      <c r="K14" s="15"/>
      <c r="L14" s="15"/>
      <c r="M14" s="15"/>
      <c r="N14" s="82"/>
      <c r="O14" s="82" t="s">
        <v>152</v>
      </c>
      <c r="P14" s="187" t="s">
        <v>188</v>
      </c>
      <c r="Q14" s="15">
        <v>21.194866</v>
      </c>
      <c r="R14" s="15">
        <v>21.194866</v>
      </c>
      <c r="S14" s="15">
        <v>21.194866</v>
      </c>
      <c r="T14" s="15"/>
      <c r="U14" s="15"/>
      <c r="V14" s="15"/>
      <c r="W14" s="15"/>
      <c r="X14" s="15"/>
      <c r="Y14" s="15"/>
      <c r="Z14" s="15"/>
    </row>
    <row r="15" ht="17.25" customHeight="1" spans="1:26">
      <c r="A15" s="182"/>
      <c r="B15" s="182" t="s">
        <v>189</v>
      </c>
      <c r="C15" s="182" t="s">
        <v>190</v>
      </c>
      <c r="D15" s="15">
        <v>30</v>
      </c>
      <c r="E15" s="15">
        <v>30</v>
      </c>
      <c r="F15" s="15"/>
      <c r="G15" s="15">
        <v>30</v>
      </c>
      <c r="H15" s="15"/>
      <c r="I15" s="15"/>
      <c r="J15" s="15"/>
      <c r="K15" s="15"/>
      <c r="L15" s="15"/>
      <c r="M15" s="15"/>
      <c r="N15" s="82"/>
      <c r="O15" s="82" t="s">
        <v>153</v>
      </c>
      <c r="P15" s="187" t="s">
        <v>191</v>
      </c>
      <c r="Q15" s="15">
        <v>15.58446</v>
      </c>
      <c r="R15" s="15">
        <v>15.58446</v>
      </c>
      <c r="S15" s="15">
        <v>15.58446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182"/>
      <c r="B16" s="182" t="s">
        <v>192</v>
      </c>
      <c r="C16" s="182" t="s">
        <v>193</v>
      </c>
      <c r="D16" s="15">
        <v>1</v>
      </c>
      <c r="E16" s="15">
        <v>1</v>
      </c>
      <c r="F16" s="15">
        <v>1</v>
      </c>
      <c r="G16" s="15"/>
      <c r="H16" s="15"/>
      <c r="I16" s="15"/>
      <c r="J16" s="15"/>
      <c r="K16" s="15"/>
      <c r="L16" s="15"/>
      <c r="M16" s="15"/>
      <c r="N16" s="82"/>
      <c r="O16" s="82" t="s">
        <v>154</v>
      </c>
      <c r="P16" s="187" t="s">
        <v>194</v>
      </c>
      <c r="Q16" s="15">
        <v>4.561913</v>
      </c>
      <c r="R16" s="15">
        <v>4.561913</v>
      </c>
      <c r="S16" s="15">
        <v>4.561913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182"/>
      <c r="B17" s="182" t="s">
        <v>195</v>
      </c>
      <c r="C17" s="182" t="s">
        <v>196</v>
      </c>
      <c r="D17" s="15">
        <v>104</v>
      </c>
      <c r="E17" s="15">
        <v>104</v>
      </c>
      <c r="F17" s="15"/>
      <c r="G17" s="15">
        <v>104</v>
      </c>
      <c r="H17" s="15"/>
      <c r="I17" s="15"/>
      <c r="J17" s="15"/>
      <c r="K17" s="15"/>
      <c r="L17" s="15"/>
      <c r="M17" s="15"/>
      <c r="N17" s="82"/>
      <c r="O17" s="82" t="s">
        <v>155</v>
      </c>
      <c r="P17" s="187" t="s">
        <v>97</v>
      </c>
      <c r="Q17" s="15">
        <v>49.427568</v>
      </c>
      <c r="R17" s="15">
        <v>49.427568</v>
      </c>
      <c r="S17" s="15">
        <v>49.427568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181" t="s">
        <v>197</v>
      </c>
      <c r="B18" s="181"/>
      <c r="C18" s="181" t="s">
        <v>198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82"/>
      <c r="O18" s="82" t="s">
        <v>179</v>
      </c>
      <c r="P18" s="187" t="s">
        <v>180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7.25" customHeight="1" spans="1:26">
      <c r="A19" s="182"/>
      <c r="B19" s="182" t="s">
        <v>171</v>
      </c>
      <c r="C19" s="182" t="s">
        <v>170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3" t="s">
        <v>199</v>
      </c>
      <c r="O19" s="13"/>
      <c r="P19" s="186" t="s">
        <v>200</v>
      </c>
      <c r="Q19" s="15">
        <v>838.044344</v>
      </c>
      <c r="R19" s="15">
        <v>838.044344</v>
      </c>
      <c r="S19" s="15">
        <v>71.264344</v>
      </c>
      <c r="T19" s="15">
        <v>766.78</v>
      </c>
      <c r="U19" s="15"/>
      <c r="V19" s="15"/>
      <c r="W19" s="15"/>
      <c r="X19" s="15"/>
      <c r="Y19" s="15"/>
      <c r="Z19" s="15"/>
    </row>
    <row r="20" ht="17.25" customHeight="1" spans="1:26">
      <c r="A20" s="181" t="s">
        <v>201</v>
      </c>
      <c r="B20" s="181"/>
      <c r="C20" s="181" t="s">
        <v>202</v>
      </c>
      <c r="D20" s="15">
        <v>39.75372</v>
      </c>
      <c r="E20" s="15">
        <v>39.75372</v>
      </c>
      <c r="F20" s="15">
        <v>39.75372</v>
      </c>
      <c r="G20" s="15"/>
      <c r="H20" s="15"/>
      <c r="I20" s="15"/>
      <c r="J20" s="15"/>
      <c r="K20" s="15"/>
      <c r="L20" s="15"/>
      <c r="M20" s="15"/>
      <c r="N20" s="82"/>
      <c r="O20" s="82" t="s">
        <v>171</v>
      </c>
      <c r="P20" s="187" t="s">
        <v>203</v>
      </c>
      <c r="Q20" s="15">
        <v>649.58</v>
      </c>
      <c r="R20" s="15">
        <v>649.58</v>
      </c>
      <c r="S20" s="15">
        <v>16.8</v>
      </c>
      <c r="T20" s="15">
        <v>632.78</v>
      </c>
      <c r="U20" s="15"/>
      <c r="V20" s="15"/>
      <c r="W20" s="15"/>
      <c r="X20" s="15"/>
      <c r="Y20" s="15"/>
      <c r="Z20" s="15"/>
    </row>
    <row r="21" ht="17.25" customHeight="1" spans="1:26">
      <c r="A21" s="182"/>
      <c r="B21" s="182" t="s">
        <v>189</v>
      </c>
      <c r="C21" s="182" t="s">
        <v>204</v>
      </c>
      <c r="D21" s="15">
        <v>39.75372</v>
      </c>
      <c r="E21" s="15">
        <v>39.75372</v>
      </c>
      <c r="F21" s="15">
        <v>39.75372</v>
      </c>
      <c r="G21" s="15"/>
      <c r="H21" s="15"/>
      <c r="I21" s="15"/>
      <c r="J21" s="15"/>
      <c r="K21" s="15"/>
      <c r="L21" s="15"/>
      <c r="M21" s="15"/>
      <c r="N21" s="82"/>
      <c r="O21" s="82" t="s">
        <v>155</v>
      </c>
      <c r="P21" s="187" t="s">
        <v>196</v>
      </c>
      <c r="Q21" s="15">
        <v>104</v>
      </c>
      <c r="R21" s="15">
        <v>104</v>
      </c>
      <c r="S21" s="15"/>
      <c r="T21" s="15">
        <v>104</v>
      </c>
      <c r="U21" s="15"/>
      <c r="V21" s="15"/>
      <c r="W21" s="15"/>
      <c r="X21" s="15"/>
      <c r="Y21" s="15"/>
      <c r="Z21" s="15"/>
    </row>
    <row r="22" ht="17.25" customHeight="1" spans="1:26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82"/>
      <c r="O22" s="82" t="s">
        <v>159</v>
      </c>
      <c r="P22" s="187" t="s">
        <v>193</v>
      </c>
      <c r="Q22" s="15">
        <v>1</v>
      </c>
      <c r="R22" s="15">
        <v>1</v>
      </c>
      <c r="S22" s="15">
        <v>1</v>
      </c>
      <c r="T22" s="15"/>
      <c r="U22" s="15"/>
      <c r="V22" s="15"/>
      <c r="W22" s="15"/>
      <c r="X22" s="15"/>
      <c r="Y22" s="15"/>
      <c r="Z22" s="15"/>
    </row>
    <row r="23" ht="17.25" customHeight="1" spans="1:26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82"/>
      <c r="O23" s="82" t="s">
        <v>205</v>
      </c>
      <c r="P23" s="187" t="s">
        <v>190</v>
      </c>
      <c r="Q23" s="15">
        <v>30</v>
      </c>
      <c r="R23" s="15">
        <v>30</v>
      </c>
      <c r="S23" s="15"/>
      <c r="T23" s="15">
        <v>30</v>
      </c>
      <c r="U23" s="15"/>
      <c r="V23" s="15"/>
      <c r="W23" s="15"/>
      <c r="X23" s="15"/>
      <c r="Y23" s="15"/>
      <c r="Z23" s="15"/>
    </row>
    <row r="24" ht="17.25" customHeight="1" spans="1:26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82"/>
      <c r="O24" s="82" t="s">
        <v>206</v>
      </c>
      <c r="P24" s="187" t="s">
        <v>207</v>
      </c>
      <c r="Q24" s="15">
        <v>8.055264</v>
      </c>
      <c r="R24" s="15">
        <v>8.055264</v>
      </c>
      <c r="S24" s="15">
        <v>8.055264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82"/>
      <c r="O25" s="82" t="s">
        <v>208</v>
      </c>
      <c r="P25" s="187" t="s">
        <v>209</v>
      </c>
      <c r="Q25" s="15">
        <v>10.06908</v>
      </c>
      <c r="R25" s="15">
        <v>10.06908</v>
      </c>
      <c r="S25" s="15">
        <v>10.06908</v>
      </c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82"/>
      <c r="O26" s="82" t="s">
        <v>210</v>
      </c>
      <c r="P26" s="187" t="s">
        <v>211</v>
      </c>
      <c r="Q26" s="15">
        <v>35.34</v>
      </c>
      <c r="R26" s="15">
        <v>35.34</v>
      </c>
      <c r="S26" s="15">
        <v>35.34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 t="s">
        <v>212</v>
      </c>
      <c r="O27" s="13"/>
      <c r="P27" s="186" t="s">
        <v>202</v>
      </c>
      <c r="Q27" s="15">
        <v>39.75372</v>
      </c>
      <c r="R27" s="15">
        <v>39.75372</v>
      </c>
      <c r="S27" s="15">
        <v>39.75372</v>
      </c>
      <c r="T27" s="15"/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82"/>
      <c r="O28" s="82" t="s">
        <v>174</v>
      </c>
      <c r="P28" s="187" t="s">
        <v>213</v>
      </c>
      <c r="Q28" s="15">
        <v>39.75372</v>
      </c>
      <c r="R28" s="15">
        <v>39.75372</v>
      </c>
      <c r="S28" s="15">
        <v>39.75372</v>
      </c>
      <c r="T28" s="15"/>
      <c r="U28" s="15"/>
      <c r="V28" s="15"/>
      <c r="W28" s="15"/>
      <c r="X28" s="15"/>
      <c r="Y28" s="15"/>
      <c r="Z28" s="15"/>
    </row>
    <row r="29" ht="20.25" customHeight="1" spans="1:26">
      <c r="A29" s="183" t="s">
        <v>22</v>
      </c>
      <c r="B29" s="184"/>
      <c r="C29" s="185"/>
      <c r="D29" s="15">
        <v>1487.993255</v>
      </c>
      <c r="E29" s="15">
        <v>1487.993255</v>
      </c>
      <c r="F29" s="15">
        <v>721.213255</v>
      </c>
      <c r="G29" s="15">
        <v>766.78</v>
      </c>
      <c r="H29" s="15"/>
      <c r="I29" s="15"/>
      <c r="J29" s="15"/>
      <c r="K29" s="15"/>
      <c r="L29" s="15"/>
      <c r="M29" s="15"/>
      <c r="N29" s="188" t="s">
        <v>22</v>
      </c>
      <c r="O29" s="188"/>
      <c r="P29" s="188"/>
      <c r="Q29" s="15">
        <v>1487.993255</v>
      </c>
      <c r="R29" s="15">
        <v>1487.993255</v>
      </c>
      <c r="S29" s="15">
        <v>721.213255</v>
      </c>
      <c r="T29" s="15">
        <v>766.78</v>
      </c>
      <c r="U29" s="15"/>
      <c r="V29" s="15"/>
      <c r="W29" s="15"/>
      <c r="X29" s="15"/>
      <c r="Y29" s="15"/>
      <c r="Z29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29:C29"/>
    <mergeCell ref="N29:P29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3888888888889" defaultRowHeight="14.25" customHeight="1" outlineLevelRow="6" outlineLevelCol="5"/>
  <cols>
    <col min="1" max="2" width="27.4259259259259" customWidth="1"/>
    <col min="3" max="3" width="17.2777777777778" customWidth="1"/>
    <col min="4" max="5" width="26.2777777777778" customWidth="1"/>
    <col min="6" max="6" width="18.712962962963" customWidth="1"/>
  </cols>
  <sheetData>
    <row r="1" customHeight="1" spans="1:6">
      <c r="A1" s="168"/>
      <c r="B1" s="168"/>
      <c r="C1" s="69"/>
      <c r="F1" s="169" t="s">
        <v>214</v>
      </c>
    </row>
    <row r="2" ht="25.5" customHeight="1" spans="1:6">
      <c r="A2" s="170" t="s">
        <v>215</v>
      </c>
      <c r="B2" s="170"/>
      <c r="C2" s="170"/>
      <c r="D2" s="170"/>
      <c r="E2" s="170"/>
      <c r="F2" s="170"/>
    </row>
    <row r="3" ht="15.75" customHeight="1" spans="1:6">
      <c r="A3" s="4" t="str">
        <f>"单位名称："&amp;"曲靖经济技术开发区党政办公室"</f>
        <v>单位名称：曲靖经济技术开发区党政办公室</v>
      </c>
      <c r="B3" s="168"/>
      <c r="C3" s="69"/>
      <c r="F3" s="271" t="s">
        <v>2</v>
      </c>
    </row>
    <row r="4" ht="19.5" customHeight="1" spans="1:6">
      <c r="A4" s="9" t="s">
        <v>216</v>
      </c>
      <c r="B4" s="10" t="s">
        <v>217</v>
      </c>
      <c r="C4" s="10" t="s">
        <v>218</v>
      </c>
      <c r="D4" s="10"/>
      <c r="E4" s="10"/>
      <c r="F4" s="10" t="s">
        <v>193</v>
      </c>
    </row>
    <row r="5" ht="19.5" customHeight="1" spans="1:6">
      <c r="A5" s="9"/>
      <c r="B5" s="10"/>
      <c r="C5" s="63" t="s">
        <v>30</v>
      </c>
      <c r="D5" s="63" t="s">
        <v>219</v>
      </c>
      <c r="E5" s="63" t="s">
        <v>220</v>
      </c>
      <c r="F5" s="10"/>
    </row>
    <row r="6" ht="18.75" customHeight="1" spans="1:6">
      <c r="A6" s="171">
        <v>1</v>
      </c>
      <c r="B6" s="171">
        <v>2</v>
      </c>
      <c r="C6" s="172">
        <v>3</v>
      </c>
      <c r="D6" s="171">
        <v>4</v>
      </c>
      <c r="E6" s="171">
        <v>5</v>
      </c>
      <c r="F6" s="171">
        <v>6</v>
      </c>
    </row>
    <row r="7" ht="18.75" customHeight="1" spans="1:6">
      <c r="A7" s="15">
        <v>1</v>
      </c>
      <c r="B7" s="15"/>
      <c r="C7" s="15"/>
      <c r="D7" s="15"/>
      <c r="E7" s="15"/>
      <c r="F7" s="15">
        <v>1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8"/>
  <sheetViews>
    <sheetView showZeros="0" zoomScale="60" zoomScaleNormal="60" topLeftCell="C1" workbookViewId="0">
      <pane ySplit="1" topLeftCell="A2" activePane="bottomLeft" state="frozen"/>
      <selection/>
      <selection pane="bottomLeft" activeCell="M21" sqref="M21"/>
    </sheetView>
  </sheetViews>
  <sheetFormatPr defaultColWidth="9.13888888888889" defaultRowHeight="14.25" customHeight="1"/>
  <cols>
    <col min="1" max="1" width="32.8518518518519" customWidth="1"/>
    <col min="2" max="2" width="20.712962962963" customWidth="1"/>
    <col min="3" max="3" width="31.2777777777778" customWidth="1"/>
    <col min="4" max="4" width="10.1388888888889" customWidth="1"/>
    <col min="5" max="5" width="17.5740740740741" customWidth="1"/>
    <col min="6" max="6" width="10.2777777777778" customWidth="1"/>
    <col min="7" max="7" width="23" customWidth="1"/>
    <col min="8" max="8" width="10.712962962963" customWidth="1"/>
    <col min="9" max="9" width="11" customWidth="1"/>
    <col min="10" max="10" width="15.4259259259259" customWidth="1"/>
    <col min="11" max="11" width="10.712962962963" customWidth="1"/>
    <col min="12" max="13" width="11.1388888888889" customWidth="1"/>
    <col min="15" max="15" width="11.1388888888889" customWidth="1"/>
    <col min="16" max="16" width="11.8518518518519" customWidth="1"/>
    <col min="20" max="20" width="12.1388888888889" customWidth="1"/>
    <col min="21" max="23" width="12.2777777777778" customWidth="1"/>
    <col min="24" max="24" width="12.712962962963" customWidth="1"/>
    <col min="25" max="26" width="11.1388888888889" customWidth="1"/>
  </cols>
  <sheetData>
    <row r="1" ht="16.5" customHeight="1" spans="2:26">
      <c r="B1" s="147"/>
      <c r="C1"/>
      <c r="D1" s="148"/>
      <c r="E1" s="148"/>
      <c r="F1" s="148"/>
      <c r="G1" s="148"/>
      <c r="H1" s="149"/>
      <c r="I1" s="149"/>
      <c r="J1"/>
      <c r="K1" s="149"/>
      <c r="L1" s="149"/>
      <c r="M1" s="149"/>
      <c r="N1"/>
      <c r="O1"/>
      <c r="P1" s="149"/>
      <c r="Q1"/>
      <c r="R1"/>
      <c r="S1"/>
      <c r="T1" s="149"/>
      <c r="U1"/>
      <c r="V1"/>
      <c r="W1"/>
      <c r="X1" s="147"/>
      <c r="Y1"/>
      <c r="Z1" s="53" t="s">
        <v>221</v>
      </c>
    </row>
    <row r="2" ht="26.25" customHeight="1" spans="1:26">
      <c r="A2" s="50" t="s">
        <v>222</v>
      </c>
      <c r="B2" s="50"/>
      <c r="C2" s="50"/>
      <c r="D2" s="50"/>
      <c r="E2" s="50"/>
      <c r="F2" s="50"/>
      <c r="G2" s="50"/>
      <c r="H2" s="50"/>
      <c r="I2" s="50"/>
      <c r="J2" s="3"/>
      <c r="K2" s="50"/>
      <c r="L2" s="50"/>
      <c r="M2" s="50"/>
      <c r="N2" s="3"/>
      <c r="O2" s="3"/>
      <c r="P2" s="50"/>
      <c r="Q2" s="3"/>
      <c r="R2" s="3"/>
      <c r="S2" s="3"/>
      <c r="T2" s="50"/>
      <c r="U2" s="50"/>
      <c r="V2" s="50"/>
      <c r="W2" s="50"/>
      <c r="X2" s="50"/>
      <c r="Y2" s="50"/>
      <c r="Z2" s="50"/>
    </row>
    <row r="3" ht="15" customHeight="1" spans="1:26">
      <c r="A3" s="4" t="str">
        <f>"单位名称："&amp;"曲靖经济技术开发区党政办公室"</f>
        <v>单位名称：曲靖经济技术开发区党政办公室</v>
      </c>
      <c r="B3" s="150"/>
      <c r="C3" s="150"/>
      <c r="D3" s="150"/>
      <c r="E3" s="150"/>
      <c r="F3" s="150"/>
      <c r="G3" s="150"/>
      <c r="H3" s="151"/>
      <c r="I3" s="151"/>
      <c r="J3" s="6"/>
      <c r="K3" s="151"/>
      <c r="L3" s="151"/>
      <c r="M3" s="151"/>
      <c r="N3" s="6"/>
      <c r="O3" s="6"/>
      <c r="P3" s="151"/>
      <c r="Q3" s="6"/>
      <c r="R3" s="6"/>
      <c r="S3" s="6"/>
      <c r="T3" s="151"/>
      <c r="U3"/>
      <c r="V3"/>
      <c r="W3"/>
      <c r="X3" s="147"/>
      <c r="Y3"/>
      <c r="Z3" s="272" t="s">
        <v>2</v>
      </c>
    </row>
    <row r="4" ht="18" customHeight="1" spans="1:26">
      <c r="A4" s="152" t="s">
        <v>223</v>
      </c>
      <c r="B4" s="152" t="s">
        <v>224</v>
      </c>
      <c r="C4" s="152" t="s">
        <v>225</v>
      </c>
      <c r="D4" s="152" t="s">
        <v>226</v>
      </c>
      <c r="E4" s="152" t="s">
        <v>227</v>
      </c>
      <c r="F4" s="152" t="s">
        <v>228</v>
      </c>
      <c r="G4" s="152" t="s">
        <v>229</v>
      </c>
      <c r="H4" s="64" t="s">
        <v>230</v>
      </c>
      <c r="I4" s="64" t="s">
        <v>230</v>
      </c>
      <c r="J4" s="10"/>
      <c r="K4" s="64"/>
      <c r="L4" s="64"/>
      <c r="M4" s="64"/>
      <c r="N4" s="10"/>
      <c r="O4" s="10"/>
      <c r="P4" s="64"/>
      <c r="Q4" s="10"/>
      <c r="R4" s="10"/>
      <c r="S4" s="10"/>
      <c r="T4" s="165" t="s">
        <v>34</v>
      </c>
      <c r="U4" s="64" t="s">
        <v>35</v>
      </c>
      <c r="V4" s="64"/>
      <c r="W4" s="64"/>
      <c r="X4" s="64"/>
      <c r="Y4" s="64"/>
      <c r="Z4" s="64"/>
    </row>
    <row r="5" ht="18" customHeight="1" spans="1:26">
      <c r="A5" s="153"/>
      <c r="B5" s="154"/>
      <c r="C5" s="153"/>
      <c r="D5" s="153"/>
      <c r="E5" s="153"/>
      <c r="F5" s="153"/>
      <c r="G5" s="153"/>
      <c r="H5" s="64" t="s">
        <v>231</v>
      </c>
      <c r="I5" s="64" t="s">
        <v>232</v>
      </c>
      <c r="J5" s="10"/>
      <c r="K5" s="64"/>
      <c r="L5" s="64"/>
      <c r="M5" s="64"/>
      <c r="N5" s="10"/>
      <c r="O5" s="9" t="s">
        <v>32</v>
      </c>
      <c r="P5" s="8" t="s">
        <v>33</v>
      </c>
      <c r="Q5" s="10" t="s">
        <v>233</v>
      </c>
      <c r="R5" s="10"/>
      <c r="S5" s="10"/>
      <c r="T5" s="152" t="s">
        <v>34</v>
      </c>
      <c r="U5" s="64" t="s">
        <v>35</v>
      </c>
      <c r="V5" s="165" t="s">
        <v>36</v>
      </c>
      <c r="W5" s="64" t="s">
        <v>35</v>
      </c>
      <c r="X5" s="165" t="s">
        <v>38</v>
      </c>
      <c r="Y5" s="165" t="s">
        <v>39</v>
      </c>
      <c r="Z5" s="163" t="s">
        <v>40</v>
      </c>
    </row>
    <row r="6" ht="18" customHeight="1" spans="1:26">
      <c r="A6" s="153"/>
      <c r="B6" s="154"/>
      <c r="C6" s="153"/>
      <c r="D6" s="153"/>
      <c r="E6" s="153"/>
      <c r="F6" s="153"/>
      <c r="G6" s="153"/>
      <c r="H6" s="64"/>
      <c r="I6" s="64" t="s">
        <v>31</v>
      </c>
      <c r="J6" s="10"/>
      <c r="K6" s="64"/>
      <c r="L6" s="64"/>
      <c r="M6" s="64"/>
      <c r="N6" s="10"/>
      <c r="O6" s="9" t="s">
        <v>32</v>
      </c>
      <c r="P6" s="8" t="s">
        <v>33</v>
      </c>
      <c r="Q6" s="166" t="s">
        <v>31</v>
      </c>
      <c r="R6" s="166" t="s">
        <v>234</v>
      </c>
      <c r="S6" s="10" t="s">
        <v>33</v>
      </c>
      <c r="T6" s="152"/>
      <c r="U6" s="152" t="s">
        <v>30</v>
      </c>
      <c r="V6" s="152" t="s">
        <v>36</v>
      </c>
      <c r="W6" s="152" t="s">
        <v>235</v>
      </c>
      <c r="X6" s="152" t="s">
        <v>38</v>
      </c>
      <c r="Y6" s="152" t="s">
        <v>39</v>
      </c>
      <c r="Z6" s="152" t="s">
        <v>40</v>
      </c>
    </row>
    <row r="7" customHeight="1" spans="1:26">
      <c r="A7" s="155"/>
      <c r="B7" s="155"/>
      <c r="C7" s="155"/>
      <c r="D7" s="155"/>
      <c r="E7" s="155"/>
      <c r="F7" s="155"/>
      <c r="G7" s="155"/>
      <c r="H7" s="155"/>
      <c r="I7" s="162" t="s">
        <v>236</v>
      </c>
      <c r="J7" s="163" t="s">
        <v>237</v>
      </c>
      <c r="K7" s="152" t="s">
        <v>238</v>
      </c>
      <c r="L7" s="152" t="s">
        <v>239</v>
      </c>
      <c r="M7" s="152" t="s">
        <v>240</v>
      </c>
      <c r="N7" s="152" t="s">
        <v>241</v>
      </c>
      <c r="O7" s="152" t="s">
        <v>32</v>
      </c>
      <c r="P7" s="152" t="s">
        <v>33</v>
      </c>
      <c r="Q7" s="152" t="s">
        <v>31</v>
      </c>
      <c r="R7" s="152" t="s">
        <v>32</v>
      </c>
      <c r="S7" s="152" t="s">
        <v>33</v>
      </c>
      <c r="T7" s="155"/>
      <c r="U7" s="152" t="s">
        <v>30</v>
      </c>
      <c r="V7" s="152" t="s">
        <v>36</v>
      </c>
      <c r="W7" s="152" t="s">
        <v>235</v>
      </c>
      <c r="X7" s="152" t="s">
        <v>38</v>
      </c>
      <c r="Y7" s="152" t="s">
        <v>39</v>
      </c>
      <c r="Z7" s="152" t="s">
        <v>40</v>
      </c>
    </row>
    <row r="8" ht="37.5" customHeight="1" spans="1:26">
      <c r="A8" s="156"/>
      <c r="B8" s="156"/>
      <c r="C8" s="156"/>
      <c r="D8" s="156"/>
      <c r="E8" s="156"/>
      <c r="F8" s="156"/>
      <c r="G8" s="156"/>
      <c r="H8" s="156"/>
      <c r="I8" s="52" t="s">
        <v>30</v>
      </c>
      <c r="J8" s="52" t="s">
        <v>242</v>
      </c>
      <c r="K8" s="164" t="s">
        <v>237</v>
      </c>
      <c r="L8" s="164" t="s">
        <v>239</v>
      </c>
      <c r="M8" s="164" t="s">
        <v>240</v>
      </c>
      <c r="N8" s="164" t="s">
        <v>241</v>
      </c>
      <c r="O8" s="164" t="s">
        <v>241</v>
      </c>
      <c r="P8" s="164" t="s">
        <v>241</v>
      </c>
      <c r="Q8" s="164" t="s">
        <v>239</v>
      </c>
      <c r="R8" s="164" t="s">
        <v>240</v>
      </c>
      <c r="S8" s="164" t="s">
        <v>241</v>
      </c>
      <c r="T8" s="164" t="s">
        <v>34</v>
      </c>
      <c r="U8" s="164" t="s">
        <v>30</v>
      </c>
      <c r="V8" s="164" t="s">
        <v>36</v>
      </c>
      <c r="W8" s="164" t="s">
        <v>235</v>
      </c>
      <c r="X8" s="164" t="s">
        <v>38</v>
      </c>
      <c r="Y8" s="164" t="s">
        <v>39</v>
      </c>
      <c r="Z8" s="164" t="s">
        <v>40</v>
      </c>
    </row>
    <row r="9" customHeight="1" spans="1:26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2">
        <v>22</v>
      </c>
      <c r="W9" s="12">
        <v>23</v>
      </c>
      <c r="X9" s="12">
        <v>24</v>
      </c>
      <c r="Y9" s="68">
        <v>25</v>
      </c>
      <c r="Z9" s="167">
        <v>26</v>
      </c>
    </row>
    <row r="10" ht="21" customHeight="1" spans="1:26">
      <c r="A10" s="13" t="s">
        <v>42</v>
      </c>
      <c r="B10" s="157"/>
      <c r="C10" s="157"/>
      <c r="D10" s="157"/>
      <c r="E10" s="157"/>
      <c r="F10" s="157"/>
      <c r="G10" s="157"/>
      <c r="H10" s="15">
        <v>721.213255</v>
      </c>
      <c r="I10" s="15">
        <v>721.213255</v>
      </c>
      <c r="J10" s="15"/>
      <c r="K10" s="15"/>
      <c r="L10" s="15"/>
      <c r="M10" s="15"/>
      <c r="N10" s="15">
        <v>721.213255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82" t="s">
        <v>42</v>
      </c>
      <c r="B11" s="13"/>
      <c r="C11" s="13"/>
      <c r="D11" s="13"/>
      <c r="E11" s="13"/>
      <c r="F11" s="13"/>
      <c r="G11" s="13"/>
      <c r="H11" s="15">
        <v>721.213255</v>
      </c>
      <c r="I11" s="15">
        <v>721.213255</v>
      </c>
      <c r="J11" s="15"/>
      <c r="K11" s="15"/>
      <c r="L11" s="15"/>
      <c r="M11" s="15"/>
      <c r="N11" s="15">
        <v>721.213255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2" spans="1:26">
      <c r="A12" s="158" t="s">
        <v>42</v>
      </c>
      <c r="B12" s="13" t="s">
        <v>243</v>
      </c>
      <c r="C12" s="13" t="s">
        <v>244</v>
      </c>
      <c r="D12" s="13" t="s">
        <v>61</v>
      </c>
      <c r="E12" s="13" t="s">
        <v>62</v>
      </c>
      <c r="F12" s="13" t="s">
        <v>245</v>
      </c>
      <c r="G12" s="13" t="s">
        <v>173</v>
      </c>
      <c r="H12" s="15">
        <v>161.2944</v>
      </c>
      <c r="I12" s="15">
        <v>161.2944</v>
      </c>
      <c r="J12" s="15"/>
      <c r="K12" s="15"/>
      <c r="L12" s="15"/>
      <c r="M12" s="15"/>
      <c r="N12" s="15">
        <v>161.2944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2" spans="1:26">
      <c r="A13" s="158" t="s">
        <v>42</v>
      </c>
      <c r="B13" s="13" t="s">
        <v>243</v>
      </c>
      <c r="C13" s="13" t="s">
        <v>244</v>
      </c>
      <c r="D13" s="13" t="s">
        <v>61</v>
      </c>
      <c r="E13" s="13" t="s">
        <v>62</v>
      </c>
      <c r="F13" s="13" t="s">
        <v>246</v>
      </c>
      <c r="G13" s="13" t="s">
        <v>176</v>
      </c>
      <c r="H13" s="15">
        <v>227.2428</v>
      </c>
      <c r="I13" s="15">
        <v>227.2428</v>
      </c>
      <c r="J13" s="15"/>
      <c r="K13" s="15"/>
      <c r="L13" s="15"/>
      <c r="M13" s="15"/>
      <c r="N13" s="15">
        <v>227.2428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2" spans="1:26">
      <c r="A14" s="158" t="s">
        <v>42</v>
      </c>
      <c r="B14" s="13" t="s">
        <v>243</v>
      </c>
      <c r="C14" s="13" t="s">
        <v>244</v>
      </c>
      <c r="D14" s="13" t="s">
        <v>61</v>
      </c>
      <c r="E14" s="13" t="s">
        <v>62</v>
      </c>
      <c r="F14" s="13" t="s">
        <v>247</v>
      </c>
      <c r="G14" s="13" t="s">
        <v>178</v>
      </c>
      <c r="H14" s="15">
        <v>13.4412</v>
      </c>
      <c r="I14" s="15">
        <v>13.4412</v>
      </c>
      <c r="J14" s="15"/>
      <c r="K14" s="15"/>
      <c r="L14" s="15"/>
      <c r="M14" s="15"/>
      <c r="N14" s="15">
        <v>13.4412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2" spans="1:26">
      <c r="A15" s="158" t="s">
        <v>42</v>
      </c>
      <c r="B15" s="13" t="s">
        <v>248</v>
      </c>
      <c r="C15" s="13" t="s">
        <v>249</v>
      </c>
      <c r="D15" s="13" t="s">
        <v>61</v>
      </c>
      <c r="E15" s="13" t="s">
        <v>62</v>
      </c>
      <c r="F15" s="13" t="s">
        <v>246</v>
      </c>
      <c r="G15" s="13" t="s">
        <v>176</v>
      </c>
      <c r="H15" s="15">
        <v>49.566</v>
      </c>
      <c r="I15" s="15">
        <v>49.566</v>
      </c>
      <c r="J15" s="15"/>
      <c r="K15" s="15"/>
      <c r="L15" s="15"/>
      <c r="M15" s="15"/>
      <c r="N15" s="15">
        <v>49.566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2" spans="1:26">
      <c r="A16" s="158" t="s">
        <v>42</v>
      </c>
      <c r="B16" s="13" t="s">
        <v>250</v>
      </c>
      <c r="C16" s="13" t="s">
        <v>175</v>
      </c>
      <c r="D16" s="13" t="s">
        <v>80</v>
      </c>
      <c r="E16" s="13" t="s">
        <v>81</v>
      </c>
      <c r="F16" s="13" t="s">
        <v>251</v>
      </c>
      <c r="G16" s="13" t="s">
        <v>186</v>
      </c>
      <c r="H16" s="15">
        <v>67.881984</v>
      </c>
      <c r="I16" s="15">
        <v>67.881984</v>
      </c>
      <c r="J16" s="15"/>
      <c r="K16" s="15"/>
      <c r="L16" s="15"/>
      <c r="M16" s="15"/>
      <c r="N16" s="15">
        <v>67.881984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2" spans="1:26">
      <c r="A17" s="158" t="s">
        <v>42</v>
      </c>
      <c r="B17" s="13" t="s">
        <v>250</v>
      </c>
      <c r="C17" s="13" t="s">
        <v>175</v>
      </c>
      <c r="D17" s="13" t="s">
        <v>86</v>
      </c>
      <c r="E17" s="13" t="s">
        <v>87</v>
      </c>
      <c r="F17" s="13" t="s">
        <v>252</v>
      </c>
      <c r="G17" s="13" t="s">
        <v>188</v>
      </c>
      <c r="H17" s="15">
        <v>21.194866</v>
      </c>
      <c r="I17" s="15">
        <v>21.194866</v>
      </c>
      <c r="J17" s="15"/>
      <c r="K17" s="15"/>
      <c r="L17" s="15"/>
      <c r="M17" s="15"/>
      <c r="N17" s="15">
        <v>21.194866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2" spans="1:26">
      <c r="A18" s="158" t="s">
        <v>42</v>
      </c>
      <c r="B18" s="13" t="s">
        <v>250</v>
      </c>
      <c r="C18" s="13" t="s">
        <v>175</v>
      </c>
      <c r="D18" s="13" t="s">
        <v>88</v>
      </c>
      <c r="E18" s="13" t="s">
        <v>89</v>
      </c>
      <c r="F18" s="13" t="s">
        <v>253</v>
      </c>
      <c r="G18" s="13" t="s">
        <v>191</v>
      </c>
      <c r="H18" s="15">
        <v>15.58446</v>
      </c>
      <c r="I18" s="15">
        <v>15.58446</v>
      </c>
      <c r="J18" s="15"/>
      <c r="K18" s="15"/>
      <c r="L18" s="15"/>
      <c r="M18" s="15"/>
      <c r="N18" s="15">
        <v>15.58446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2" spans="1:26">
      <c r="A19" s="158" t="s">
        <v>42</v>
      </c>
      <c r="B19" s="13" t="s">
        <v>250</v>
      </c>
      <c r="C19" s="13" t="s">
        <v>175</v>
      </c>
      <c r="D19" s="13" t="s">
        <v>90</v>
      </c>
      <c r="E19" s="13" t="s">
        <v>91</v>
      </c>
      <c r="F19" s="13" t="s">
        <v>254</v>
      </c>
      <c r="G19" s="13" t="s">
        <v>194</v>
      </c>
      <c r="H19" s="15">
        <v>1.445021</v>
      </c>
      <c r="I19" s="15">
        <v>1.445021</v>
      </c>
      <c r="J19" s="15"/>
      <c r="K19" s="15"/>
      <c r="L19" s="15"/>
      <c r="M19" s="15"/>
      <c r="N19" s="15">
        <v>1.445021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2" spans="1:26">
      <c r="A20" s="158" t="s">
        <v>42</v>
      </c>
      <c r="B20" s="13" t="s">
        <v>250</v>
      </c>
      <c r="C20" s="13" t="s">
        <v>175</v>
      </c>
      <c r="D20" s="13" t="s">
        <v>90</v>
      </c>
      <c r="E20" s="13" t="s">
        <v>91</v>
      </c>
      <c r="F20" s="13" t="s">
        <v>254</v>
      </c>
      <c r="G20" s="13" t="s">
        <v>194</v>
      </c>
      <c r="H20" s="15">
        <v>3.116892</v>
      </c>
      <c r="I20" s="15">
        <v>3.116892</v>
      </c>
      <c r="J20" s="15"/>
      <c r="K20" s="15"/>
      <c r="L20" s="15"/>
      <c r="M20" s="15"/>
      <c r="N20" s="15">
        <v>3.116892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23.25" customHeight="1" outlineLevel="2" spans="1:26">
      <c r="A21" s="158" t="s">
        <v>42</v>
      </c>
      <c r="B21" s="13" t="s">
        <v>255</v>
      </c>
      <c r="C21" s="13" t="s">
        <v>97</v>
      </c>
      <c r="D21" s="13" t="s">
        <v>96</v>
      </c>
      <c r="E21" s="13" t="s">
        <v>97</v>
      </c>
      <c r="F21" s="13" t="s">
        <v>256</v>
      </c>
      <c r="G21" s="13" t="s">
        <v>97</v>
      </c>
      <c r="H21" s="15">
        <v>49.427568</v>
      </c>
      <c r="I21" s="15">
        <v>49.427568</v>
      </c>
      <c r="J21" s="15"/>
      <c r="K21" s="15"/>
      <c r="L21" s="15"/>
      <c r="M21" s="15"/>
      <c r="N21" s="15">
        <v>49.427568</v>
      </c>
      <c r="O21" s="13"/>
      <c r="P21" s="13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23.25" customHeight="1" outlineLevel="2" spans="1:26">
      <c r="A22" s="158" t="s">
        <v>42</v>
      </c>
      <c r="B22" s="13" t="s">
        <v>257</v>
      </c>
      <c r="C22" s="13" t="s">
        <v>258</v>
      </c>
      <c r="D22" s="13" t="s">
        <v>61</v>
      </c>
      <c r="E22" s="13" t="s">
        <v>62</v>
      </c>
      <c r="F22" s="13" t="s">
        <v>259</v>
      </c>
      <c r="G22" s="13" t="s">
        <v>203</v>
      </c>
      <c r="H22" s="15">
        <v>16.8</v>
      </c>
      <c r="I22" s="15">
        <v>16.8</v>
      </c>
      <c r="J22" s="15"/>
      <c r="K22" s="15"/>
      <c r="L22" s="15"/>
      <c r="M22" s="15"/>
      <c r="N22" s="15">
        <v>16.8</v>
      </c>
      <c r="O22" s="13"/>
      <c r="P22" s="13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23.25" customHeight="1" outlineLevel="2" spans="1:26">
      <c r="A23" s="158" t="s">
        <v>42</v>
      </c>
      <c r="B23" s="13" t="s">
        <v>260</v>
      </c>
      <c r="C23" s="13" t="s">
        <v>193</v>
      </c>
      <c r="D23" s="13" t="s">
        <v>61</v>
      </c>
      <c r="E23" s="13" t="s">
        <v>62</v>
      </c>
      <c r="F23" s="13" t="s">
        <v>261</v>
      </c>
      <c r="G23" s="13" t="s">
        <v>193</v>
      </c>
      <c r="H23" s="15">
        <v>1</v>
      </c>
      <c r="I23" s="15">
        <v>1</v>
      </c>
      <c r="J23" s="15"/>
      <c r="K23" s="15"/>
      <c r="L23" s="15"/>
      <c r="M23" s="15"/>
      <c r="N23" s="15">
        <v>1</v>
      </c>
      <c r="O23" s="13"/>
      <c r="P23" s="13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23.25" customHeight="1" outlineLevel="2" spans="1:26">
      <c r="A24" s="158" t="s">
        <v>42</v>
      </c>
      <c r="B24" s="13" t="s">
        <v>262</v>
      </c>
      <c r="C24" s="13" t="s">
        <v>207</v>
      </c>
      <c r="D24" s="13" t="s">
        <v>61</v>
      </c>
      <c r="E24" s="13" t="s">
        <v>62</v>
      </c>
      <c r="F24" s="13" t="s">
        <v>263</v>
      </c>
      <c r="G24" s="13" t="s">
        <v>207</v>
      </c>
      <c r="H24" s="15">
        <v>8.055264</v>
      </c>
      <c r="I24" s="15">
        <v>8.055264</v>
      </c>
      <c r="J24" s="15"/>
      <c r="K24" s="15"/>
      <c r="L24" s="15"/>
      <c r="M24" s="15"/>
      <c r="N24" s="15">
        <v>8.055264</v>
      </c>
      <c r="O24" s="13"/>
      <c r="P24" s="13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3.25" customHeight="1" outlineLevel="2" spans="1:26">
      <c r="A25" s="158" t="s">
        <v>42</v>
      </c>
      <c r="B25" s="13" t="s">
        <v>257</v>
      </c>
      <c r="C25" s="13" t="s">
        <v>258</v>
      </c>
      <c r="D25" s="13" t="s">
        <v>61</v>
      </c>
      <c r="E25" s="13" t="s">
        <v>62</v>
      </c>
      <c r="F25" s="13" t="s">
        <v>264</v>
      </c>
      <c r="G25" s="13" t="s">
        <v>209</v>
      </c>
      <c r="H25" s="15">
        <v>10.06908</v>
      </c>
      <c r="I25" s="15">
        <v>10.06908</v>
      </c>
      <c r="J25" s="15"/>
      <c r="K25" s="15"/>
      <c r="L25" s="15"/>
      <c r="M25" s="15"/>
      <c r="N25" s="15">
        <v>10.06908</v>
      </c>
      <c r="O25" s="13"/>
      <c r="P25" s="13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3.25" customHeight="1" outlineLevel="2" spans="1:26">
      <c r="A26" s="158" t="s">
        <v>42</v>
      </c>
      <c r="B26" s="13" t="s">
        <v>265</v>
      </c>
      <c r="C26" s="13" t="s">
        <v>266</v>
      </c>
      <c r="D26" s="13" t="s">
        <v>61</v>
      </c>
      <c r="E26" s="13" t="s">
        <v>62</v>
      </c>
      <c r="F26" s="13" t="s">
        <v>267</v>
      </c>
      <c r="G26" s="13" t="s">
        <v>211</v>
      </c>
      <c r="H26" s="15">
        <v>35.34</v>
      </c>
      <c r="I26" s="15">
        <v>35.34</v>
      </c>
      <c r="J26" s="15"/>
      <c r="K26" s="15"/>
      <c r="L26" s="15"/>
      <c r="M26" s="15"/>
      <c r="N26" s="15">
        <v>35.34</v>
      </c>
      <c r="O26" s="13"/>
      <c r="P26" s="13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3.25" customHeight="1" outlineLevel="2" spans="1:26">
      <c r="A27" s="158" t="s">
        <v>42</v>
      </c>
      <c r="B27" s="13" t="s">
        <v>268</v>
      </c>
      <c r="C27" s="13" t="s">
        <v>202</v>
      </c>
      <c r="D27" s="13" t="s">
        <v>78</v>
      </c>
      <c r="E27" s="13" t="s">
        <v>79</v>
      </c>
      <c r="F27" s="13" t="s">
        <v>269</v>
      </c>
      <c r="G27" s="13" t="s">
        <v>213</v>
      </c>
      <c r="H27" s="15">
        <v>39.75372</v>
      </c>
      <c r="I27" s="15">
        <v>39.75372</v>
      </c>
      <c r="J27" s="15"/>
      <c r="K27" s="15"/>
      <c r="L27" s="15"/>
      <c r="M27" s="15"/>
      <c r="N27" s="15">
        <v>39.75372</v>
      </c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7.25" customHeight="1" spans="1:26">
      <c r="A28" s="159" t="s">
        <v>98</v>
      </c>
      <c r="B28" s="160"/>
      <c r="C28" s="160"/>
      <c r="D28" s="160"/>
      <c r="E28" s="160"/>
      <c r="F28" s="160"/>
      <c r="G28" s="161"/>
      <c r="H28" s="15">
        <v>721.213255</v>
      </c>
      <c r="I28" s="15">
        <v>721.213255</v>
      </c>
      <c r="J28" s="15"/>
      <c r="K28" s="15"/>
      <c r="L28" s="15"/>
      <c r="M28" s="15"/>
      <c r="N28" s="15">
        <v>721.213255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</sheetData>
  <mergeCells count="33">
    <mergeCell ref="A2:Z2"/>
    <mergeCell ref="A3:G3"/>
    <mergeCell ref="H4:Z4"/>
    <mergeCell ref="I5:P5"/>
    <mergeCell ref="Q5:S5"/>
    <mergeCell ref="U5:Z5"/>
    <mergeCell ref="I6:N6"/>
    <mergeCell ref="I7:J7"/>
    <mergeCell ref="A28:G28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workbookViewId="0">
      <pane ySplit="1" topLeftCell="A11" activePane="bottomLeft" state="frozen"/>
      <selection/>
      <selection pane="bottomLeft" activeCell="K9" sqref="K9:K25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0" width="10.712962962963" customWidth="1"/>
    <col min="11" max="11" width="11" customWidth="1"/>
    <col min="12" max="14" width="12.2777777777778" customWidth="1"/>
    <col min="15" max="15" width="12.712962962963" customWidth="1"/>
    <col min="16" max="17" width="11.1388888888889" customWidth="1"/>
    <col min="19" max="19" width="10.2777777777778" customWidth="1"/>
    <col min="20" max="21" width="11.8518518518519" customWidth="1"/>
    <col min="22" max="22" width="11.712962962963" customWidth="1"/>
    <col min="23" max="23" width="10.2777777777778" customWidth="1"/>
  </cols>
  <sheetData>
    <row r="1" ht="13.5" customHeight="1" spans="2:23">
      <c r="B1" s="139"/>
      <c r="C1"/>
      <c r="D1"/>
      <c r="E1" s="1"/>
      <c r="F1" s="1"/>
      <c r="G1" s="1"/>
      <c r="H1" s="1"/>
      <c r="I1"/>
      <c r="J1"/>
      <c r="K1"/>
      <c r="L1"/>
      <c r="M1"/>
      <c r="N1"/>
      <c r="O1"/>
      <c r="P1"/>
      <c r="Q1"/>
      <c r="R1"/>
      <c r="S1"/>
      <c r="T1"/>
      <c r="U1" s="139"/>
      <c r="V1"/>
      <c r="W1" s="146" t="s">
        <v>270</v>
      </c>
    </row>
    <row r="2" ht="27.75" customHeight="1" spans="1:23">
      <c r="A2" s="3" t="s">
        <v>271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"单位名称："&amp;"曲靖经济技术开发区党政办公室"</f>
        <v>单位名称：曲靖经济技术开发区党政办公室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/>
      <c r="S3"/>
      <c r="T3"/>
      <c r="U3" s="139"/>
      <c r="V3"/>
      <c r="W3" s="270" t="s">
        <v>2</v>
      </c>
    </row>
    <row r="4" ht="21.75" customHeight="1" spans="1:23">
      <c r="A4" s="8" t="s">
        <v>272</v>
      </c>
      <c r="B4" s="9" t="s">
        <v>224</v>
      </c>
      <c r="C4" s="8" t="s">
        <v>225</v>
      </c>
      <c r="D4" s="8" t="s">
        <v>223</v>
      </c>
      <c r="E4" s="9" t="s">
        <v>226</v>
      </c>
      <c r="F4" s="9" t="s">
        <v>227</v>
      </c>
      <c r="G4" s="9" t="s">
        <v>273</v>
      </c>
      <c r="H4" s="9" t="s">
        <v>274</v>
      </c>
      <c r="I4" s="10" t="s">
        <v>28</v>
      </c>
      <c r="J4" s="10" t="s">
        <v>275</v>
      </c>
      <c r="K4" s="10"/>
      <c r="L4" s="10"/>
      <c r="M4" s="10"/>
      <c r="N4" s="10" t="s">
        <v>233</v>
      </c>
      <c r="O4" s="10"/>
      <c r="P4" s="10"/>
      <c r="Q4" s="9" t="s">
        <v>34</v>
      </c>
      <c r="R4" s="10" t="s">
        <v>35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40"/>
      <c r="F5" s="140"/>
      <c r="G5" s="140"/>
      <c r="H5" s="140"/>
      <c r="I5" s="10"/>
      <c r="J5" s="144" t="s">
        <v>31</v>
      </c>
      <c r="K5" s="10"/>
      <c r="L5" s="9" t="s">
        <v>32</v>
      </c>
      <c r="M5" s="9" t="s">
        <v>33</v>
      </c>
      <c r="N5" s="9" t="s">
        <v>31</v>
      </c>
      <c r="O5" s="9" t="s">
        <v>32</v>
      </c>
      <c r="P5" s="9" t="s">
        <v>33</v>
      </c>
      <c r="Q5" s="140"/>
      <c r="R5" s="9" t="s">
        <v>30</v>
      </c>
      <c r="S5" s="9" t="s">
        <v>36</v>
      </c>
      <c r="T5" s="9" t="s">
        <v>235</v>
      </c>
      <c r="U5" s="9" t="s">
        <v>38</v>
      </c>
      <c r="V5" s="9" t="s">
        <v>39</v>
      </c>
      <c r="W5" s="9" t="s">
        <v>40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45" t="s">
        <v>30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30</v>
      </c>
      <c r="K7" s="46" t="s">
        <v>276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277</v>
      </c>
      <c r="D9" s="14"/>
      <c r="E9" s="14"/>
      <c r="F9" s="14"/>
      <c r="G9" s="14"/>
      <c r="H9" s="14"/>
      <c r="I9" s="15">
        <v>130</v>
      </c>
      <c r="J9" s="15">
        <v>130</v>
      </c>
      <c r="K9" s="15">
        <v>130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278</v>
      </c>
      <c r="B10" s="13" t="s">
        <v>279</v>
      </c>
      <c r="C10" s="13" t="s">
        <v>277</v>
      </c>
      <c r="D10" s="13" t="s">
        <v>42</v>
      </c>
      <c r="E10" s="13" t="s">
        <v>63</v>
      </c>
      <c r="F10" s="13" t="s">
        <v>64</v>
      </c>
      <c r="G10" s="13" t="s">
        <v>259</v>
      </c>
      <c r="H10" s="13" t="s">
        <v>203</v>
      </c>
      <c r="I10" s="15">
        <v>130</v>
      </c>
      <c r="J10" s="15">
        <v>130</v>
      </c>
      <c r="K10" s="15">
        <v>130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/>
      <c r="B11" s="13"/>
      <c r="C11" s="13" t="s">
        <v>280</v>
      </c>
      <c r="D11" s="13"/>
      <c r="E11" s="13"/>
      <c r="F11" s="13"/>
      <c r="G11" s="13"/>
      <c r="H11" s="13"/>
      <c r="I11" s="15">
        <v>300</v>
      </c>
      <c r="J11" s="15">
        <v>300</v>
      </c>
      <c r="K11" s="15">
        <v>300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278</v>
      </c>
      <c r="B12" s="13" t="s">
        <v>281</v>
      </c>
      <c r="C12" s="13" t="s">
        <v>280</v>
      </c>
      <c r="D12" s="13" t="s">
        <v>42</v>
      </c>
      <c r="E12" s="13" t="s">
        <v>72</v>
      </c>
      <c r="F12" s="13" t="s">
        <v>73</v>
      </c>
      <c r="G12" s="13" t="s">
        <v>259</v>
      </c>
      <c r="H12" s="13" t="s">
        <v>203</v>
      </c>
      <c r="I12" s="15">
        <v>300</v>
      </c>
      <c r="J12" s="15">
        <v>300</v>
      </c>
      <c r="K12" s="15">
        <v>300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/>
      <c r="B13" s="13"/>
      <c r="C13" s="13" t="s">
        <v>282</v>
      </c>
      <c r="D13" s="13"/>
      <c r="E13" s="13"/>
      <c r="F13" s="13"/>
      <c r="G13" s="13"/>
      <c r="H13" s="13"/>
      <c r="I13" s="15">
        <v>100</v>
      </c>
      <c r="J13" s="15">
        <v>100</v>
      </c>
      <c r="K13" s="15">
        <v>100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278</v>
      </c>
      <c r="B14" s="13" t="s">
        <v>283</v>
      </c>
      <c r="C14" s="13" t="s">
        <v>282</v>
      </c>
      <c r="D14" s="13" t="s">
        <v>42</v>
      </c>
      <c r="E14" s="13" t="s">
        <v>69</v>
      </c>
      <c r="F14" s="13" t="s">
        <v>64</v>
      </c>
      <c r="G14" s="13" t="s">
        <v>259</v>
      </c>
      <c r="H14" s="13" t="s">
        <v>203</v>
      </c>
      <c r="I14" s="15">
        <v>100</v>
      </c>
      <c r="J14" s="15">
        <v>100</v>
      </c>
      <c r="K14" s="15">
        <v>100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/>
      <c r="B15" s="13"/>
      <c r="C15" s="13" t="s">
        <v>284</v>
      </c>
      <c r="D15" s="13"/>
      <c r="E15" s="13"/>
      <c r="F15" s="13"/>
      <c r="G15" s="13"/>
      <c r="H15" s="13"/>
      <c r="I15" s="15">
        <v>104</v>
      </c>
      <c r="J15" s="15">
        <v>104</v>
      </c>
      <c r="K15" s="15">
        <v>104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278</v>
      </c>
      <c r="B16" s="13" t="s">
        <v>285</v>
      </c>
      <c r="C16" s="13" t="s">
        <v>284</v>
      </c>
      <c r="D16" s="13" t="s">
        <v>42</v>
      </c>
      <c r="E16" s="13" t="s">
        <v>65</v>
      </c>
      <c r="F16" s="13" t="s">
        <v>66</v>
      </c>
      <c r="G16" s="13" t="s">
        <v>286</v>
      </c>
      <c r="H16" s="13" t="s">
        <v>196</v>
      </c>
      <c r="I16" s="15">
        <v>104</v>
      </c>
      <c r="J16" s="15">
        <v>104</v>
      </c>
      <c r="K16" s="15">
        <v>104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/>
      <c r="B17" s="13"/>
      <c r="C17" s="13" t="s">
        <v>287</v>
      </c>
      <c r="D17" s="13"/>
      <c r="E17" s="13"/>
      <c r="F17" s="13"/>
      <c r="G17" s="13"/>
      <c r="H17" s="13"/>
      <c r="I17" s="15">
        <v>65</v>
      </c>
      <c r="J17" s="15">
        <v>65</v>
      </c>
      <c r="K17" s="15">
        <v>65</v>
      </c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278</v>
      </c>
      <c r="B18" s="13" t="s">
        <v>288</v>
      </c>
      <c r="C18" s="13" t="s">
        <v>287</v>
      </c>
      <c r="D18" s="13" t="s">
        <v>42</v>
      </c>
      <c r="E18" s="13" t="s">
        <v>63</v>
      </c>
      <c r="F18" s="13" t="s">
        <v>64</v>
      </c>
      <c r="G18" s="13" t="s">
        <v>259</v>
      </c>
      <c r="H18" s="13" t="s">
        <v>203</v>
      </c>
      <c r="I18" s="15">
        <v>65</v>
      </c>
      <c r="J18" s="15">
        <v>65</v>
      </c>
      <c r="K18" s="15">
        <v>65</v>
      </c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/>
      <c r="B19" s="13"/>
      <c r="C19" s="13" t="s">
        <v>289</v>
      </c>
      <c r="D19" s="13"/>
      <c r="E19" s="13"/>
      <c r="F19" s="13"/>
      <c r="G19" s="13"/>
      <c r="H19" s="13"/>
      <c r="I19" s="15">
        <v>30</v>
      </c>
      <c r="J19" s="15">
        <v>30</v>
      </c>
      <c r="K19" s="15">
        <v>30</v>
      </c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 t="s">
        <v>278</v>
      </c>
      <c r="B20" s="13" t="s">
        <v>290</v>
      </c>
      <c r="C20" s="13" t="s">
        <v>289</v>
      </c>
      <c r="D20" s="13" t="s">
        <v>42</v>
      </c>
      <c r="E20" s="13" t="s">
        <v>63</v>
      </c>
      <c r="F20" s="13" t="s">
        <v>64</v>
      </c>
      <c r="G20" s="13" t="s">
        <v>291</v>
      </c>
      <c r="H20" s="13" t="s">
        <v>190</v>
      </c>
      <c r="I20" s="15">
        <v>30</v>
      </c>
      <c r="J20" s="15">
        <v>30</v>
      </c>
      <c r="K20" s="15">
        <v>30</v>
      </c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/>
      <c r="B21" s="13"/>
      <c r="C21" s="13" t="s">
        <v>292</v>
      </c>
      <c r="D21" s="13"/>
      <c r="E21" s="13"/>
      <c r="F21" s="13"/>
      <c r="G21" s="13"/>
      <c r="H21" s="13"/>
      <c r="I21" s="15">
        <v>30</v>
      </c>
      <c r="J21" s="15">
        <v>30</v>
      </c>
      <c r="K21" s="15">
        <v>30</v>
      </c>
      <c r="L21" s="15"/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23.25" customHeight="1" spans="1:23">
      <c r="A22" s="13" t="s">
        <v>278</v>
      </c>
      <c r="B22" s="13" t="s">
        <v>293</v>
      </c>
      <c r="C22" s="13" t="s">
        <v>292</v>
      </c>
      <c r="D22" s="13" t="s">
        <v>42</v>
      </c>
      <c r="E22" s="13" t="s">
        <v>63</v>
      </c>
      <c r="F22" s="13" t="s">
        <v>64</v>
      </c>
      <c r="G22" s="13" t="s">
        <v>259</v>
      </c>
      <c r="H22" s="13" t="s">
        <v>203</v>
      </c>
      <c r="I22" s="15">
        <v>30</v>
      </c>
      <c r="J22" s="15">
        <v>30</v>
      </c>
      <c r="K22" s="15">
        <v>30</v>
      </c>
      <c r="L22" s="15"/>
      <c r="M22" s="15"/>
      <c r="N22" s="15"/>
      <c r="O22" s="15"/>
      <c r="P22" s="13"/>
      <c r="Q22" s="15"/>
      <c r="R22" s="15"/>
      <c r="S22" s="15"/>
      <c r="T22" s="15"/>
      <c r="U22" s="15"/>
      <c r="V22" s="15"/>
      <c r="W22" s="15"/>
    </row>
    <row r="23" ht="23.25" customHeight="1" spans="1:23">
      <c r="A23" s="13"/>
      <c r="B23" s="13"/>
      <c r="C23" s="13" t="s">
        <v>294</v>
      </c>
      <c r="D23" s="13"/>
      <c r="E23" s="13"/>
      <c r="F23" s="13"/>
      <c r="G23" s="13"/>
      <c r="H23" s="13"/>
      <c r="I23" s="15">
        <v>7.78</v>
      </c>
      <c r="J23" s="15">
        <v>7.78</v>
      </c>
      <c r="K23" s="15">
        <v>7.78</v>
      </c>
      <c r="L23" s="15"/>
      <c r="M23" s="15"/>
      <c r="N23" s="15"/>
      <c r="O23" s="15"/>
      <c r="P23" s="13"/>
      <c r="Q23" s="15"/>
      <c r="R23" s="15"/>
      <c r="S23" s="15"/>
      <c r="T23" s="15"/>
      <c r="U23" s="15"/>
      <c r="V23" s="15"/>
      <c r="W23" s="15"/>
    </row>
    <row r="24" ht="23.25" customHeight="1" spans="1:23">
      <c r="A24" s="13" t="s">
        <v>295</v>
      </c>
      <c r="B24" s="13" t="s">
        <v>296</v>
      </c>
      <c r="C24" s="13" t="s">
        <v>294</v>
      </c>
      <c r="D24" s="13" t="s">
        <v>42</v>
      </c>
      <c r="E24" s="13" t="s">
        <v>63</v>
      </c>
      <c r="F24" s="13" t="s">
        <v>64</v>
      </c>
      <c r="G24" s="13" t="s">
        <v>259</v>
      </c>
      <c r="H24" s="13" t="s">
        <v>203</v>
      </c>
      <c r="I24" s="15">
        <v>7.78</v>
      </c>
      <c r="J24" s="15">
        <v>7.78</v>
      </c>
      <c r="K24" s="15">
        <v>7.78</v>
      </c>
      <c r="L24" s="15"/>
      <c r="M24" s="15"/>
      <c r="N24" s="15"/>
      <c r="O24" s="15"/>
      <c r="P24" s="13"/>
      <c r="Q24" s="15"/>
      <c r="R24" s="15"/>
      <c r="S24" s="15"/>
      <c r="T24" s="15"/>
      <c r="U24" s="15"/>
      <c r="V24" s="15"/>
      <c r="W24" s="15"/>
    </row>
    <row r="25" ht="18.75" customHeight="1" spans="1:23">
      <c r="A25" s="141" t="s">
        <v>98</v>
      </c>
      <c r="B25" s="142"/>
      <c r="C25" s="142"/>
      <c r="D25" s="142"/>
      <c r="E25" s="142"/>
      <c r="F25" s="142"/>
      <c r="G25" s="142"/>
      <c r="H25" s="143"/>
      <c r="I25" s="15">
        <v>766.78</v>
      </c>
      <c r="J25" s="15">
        <v>766.78</v>
      </c>
      <c r="K25" s="15">
        <v>766.78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1"/>
  <sheetViews>
    <sheetView showZeros="0" zoomScale="60" zoomScaleNormal="60" workbookViewId="0">
      <pane ySplit="1" topLeftCell="A2" activePane="bottomLeft" state="frozen"/>
      <selection/>
      <selection pane="bottomLeft" activeCell="T5" sqref="T5"/>
    </sheetView>
  </sheetViews>
  <sheetFormatPr defaultColWidth="9.13888888888889" defaultRowHeight="12" customHeight="1"/>
  <cols>
    <col min="1" max="1" width="30.0277777777778" customWidth="1"/>
    <col min="2" max="2" width="29" customWidth="1"/>
    <col min="3" max="3" width="23.8518518518519" customWidth="1"/>
    <col min="4" max="4" width="20.5740740740741" customWidth="1"/>
    <col min="5" max="5" width="20.1388888888889" customWidth="1"/>
    <col min="6" max="6" width="19.8518518518519" customWidth="1"/>
    <col min="7" max="7" width="9.85185185185185" customWidth="1"/>
    <col min="8" max="8" width="19" customWidth="1"/>
    <col min="9" max="9" width="12.5740740740741" customWidth="1"/>
    <col min="10" max="10" width="12.2777777777778" customWidth="1"/>
    <col min="11" max="11" width="15.712962962963" customWidth="1"/>
  </cols>
  <sheetData>
    <row r="1" customHeight="1" spans="11:11">
      <c r="K1" s="53" t="s">
        <v>297</v>
      </c>
    </row>
    <row r="2" ht="28.5" customHeight="1" spans="2:11">
      <c r="B2" s="49" t="s">
        <v>298</v>
      </c>
      <c r="C2" s="3"/>
      <c r="D2" s="3"/>
      <c r="E2" s="3"/>
      <c r="F2" s="3"/>
      <c r="G2" s="50"/>
      <c r="H2" s="3"/>
      <c r="I2" s="50"/>
      <c r="J2" s="50"/>
      <c r="K2" s="3"/>
    </row>
    <row r="3" ht="17.25" customHeight="1" spans="1:2">
      <c r="A3" t="str">
        <f>"单位名称："&amp;"曲靖经济技术开发区党政办公室"</f>
        <v>单位名称：曲靖经济技术开发区党政办公室</v>
      </c>
      <c r="B3" s="4"/>
    </row>
    <row r="4" ht="44.25" customHeight="1" spans="1:11">
      <c r="A4" s="134" t="s">
        <v>224</v>
      </c>
      <c r="B4" s="46" t="s">
        <v>299</v>
      </c>
      <c r="C4" s="46" t="s">
        <v>300</v>
      </c>
      <c r="D4" s="46" t="s">
        <v>301</v>
      </c>
      <c r="E4" s="46" t="s">
        <v>302</v>
      </c>
      <c r="F4" s="46" t="s">
        <v>303</v>
      </c>
      <c r="G4" s="51" t="s">
        <v>304</v>
      </c>
      <c r="H4" s="46" t="s">
        <v>305</v>
      </c>
      <c r="I4" s="51" t="s">
        <v>306</v>
      </c>
      <c r="J4" s="51" t="s">
        <v>307</v>
      </c>
      <c r="K4" s="46" t="s">
        <v>308</v>
      </c>
    </row>
    <row r="5" ht="18.75" customHeight="1" spans="1:11">
      <c r="A5" s="135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7">
        <v>7</v>
      </c>
      <c r="H5" s="136">
        <v>8</v>
      </c>
      <c r="I5" s="137">
        <v>9</v>
      </c>
      <c r="J5" s="137">
        <v>10</v>
      </c>
      <c r="K5" s="136">
        <v>11</v>
      </c>
    </row>
    <row r="6" ht="21.75" customHeight="1" spans="1:11">
      <c r="A6" s="14"/>
      <c r="B6" s="13" t="s">
        <v>42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38"/>
      <c r="B7" s="82" t="s">
        <v>42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38" t="s">
        <v>288</v>
      </c>
      <c r="B8" s="13" t="s">
        <v>287</v>
      </c>
      <c r="C8" s="13" t="s">
        <v>309</v>
      </c>
      <c r="D8" s="13" t="s">
        <v>310</v>
      </c>
      <c r="E8" s="13" t="s">
        <v>311</v>
      </c>
      <c r="F8" s="13" t="s">
        <v>312</v>
      </c>
      <c r="G8" s="13" t="s">
        <v>313</v>
      </c>
      <c r="H8" s="13" t="s">
        <v>314</v>
      </c>
      <c r="I8" s="13" t="s">
        <v>315</v>
      </c>
      <c r="J8" s="13" t="s">
        <v>316</v>
      </c>
      <c r="K8" s="13" t="s">
        <v>317</v>
      </c>
    </row>
    <row r="9" ht="19.5" customHeight="1" spans="1:11">
      <c r="A9" s="138" t="s">
        <v>288</v>
      </c>
      <c r="B9" s="13" t="s">
        <v>287</v>
      </c>
      <c r="C9" s="13" t="s">
        <v>309</v>
      </c>
      <c r="D9" s="13" t="s">
        <v>318</v>
      </c>
      <c r="E9" s="13" t="s">
        <v>319</v>
      </c>
      <c r="F9" s="13" t="s">
        <v>320</v>
      </c>
      <c r="G9" s="13" t="s">
        <v>321</v>
      </c>
      <c r="H9" s="13" t="s">
        <v>322</v>
      </c>
      <c r="I9" s="13"/>
      <c r="J9" s="13" t="s">
        <v>323</v>
      </c>
      <c r="K9" s="13" t="s">
        <v>324</v>
      </c>
    </row>
    <row r="10" ht="19.5" customHeight="1" spans="1:11">
      <c r="A10" s="138" t="s">
        <v>288</v>
      </c>
      <c r="B10" s="13" t="s">
        <v>287</v>
      </c>
      <c r="C10" s="13" t="s">
        <v>309</v>
      </c>
      <c r="D10" s="13" t="s">
        <v>325</v>
      </c>
      <c r="E10" s="13" t="s">
        <v>326</v>
      </c>
      <c r="F10" s="13" t="s">
        <v>327</v>
      </c>
      <c r="G10" s="13" t="s">
        <v>328</v>
      </c>
      <c r="H10" s="13" t="s">
        <v>329</v>
      </c>
      <c r="I10" s="13" t="s">
        <v>330</v>
      </c>
      <c r="J10" s="13" t="s">
        <v>316</v>
      </c>
      <c r="K10" s="13" t="s">
        <v>331</v>
      </c>
    </row>
    <row r="11" ht="19.5" customHeight="1" spans="1:11">
      <c r="A11" s="138" t="s">
        <v>293</v>
      </c>
      <c r="B11" s="13" t="s">
        <v>292</v>
      </c>
      <c r="C11" s="13" t="s">
        <v>332</v>
      </c>
      <c r="D11" s="13" t="s">
        <v>310</v>
      </c>
      <c r="E11" s="13" t="s">
        <v>311</v>
      </c>
      <c r="F11" s="13" t="s">
        <v>333</v>
      </c>
      <c r="G11" s="13" t="s">
        <v>313</v>
      </c>
      <c r="H11" s="13" t="s">
        <v>334</v>
      </c>
      <c r="I11" s="13" t="s">
        <v>330</v>
      </c>
      <c r="J11" s="13" t="s">
        <v>316</v>
      </c>
      <c r="K11" s="13" t="s">
        <v>335</v>
      </c>
    </row>
    <row r="12" ht="19.5" customHeight="1" spans="1:11">
      <c r="A12" s="138" t="s">
        <v>293</v>
      </c>
      <c r="B12" s="13" t="s">
        <v>292</v>
      </c>
      <c r="C12" s="13" t="s">
        <v>332</v>
      </c>
      <c r="D12" s="13" t="s">
        <v>318</v>
      </c>
      <c r="E12" s="13" t="s">
        <v>336</v>
      </c>
      <c r="F12" s="13" t="s">
        <v>337</v>
      </c>
      <c r="G12" s="13" t="s">
        <v>313</v>
      </c>
      <c r="H12" s="13" t="s">
        <v>338</v>
      </c>
      <c r="I12" s="13" t="s">
        <v>330</v>
      </c>
      <c r="J12" s="13" t="s">
        <v>316</v>
      </c>
      <c r="K12" s="13" t="s">
        <v>339</v>
      </c>
    </row>
    <row r="13" ht="19.5" customHeight="1" spans="1:11">
      <c r="A13" s="138" t="s">
        <v>293</v>
      </c>
      <c r="B13" s="13" t="s">
        <v>292</v>
      </c>
      <c r="C13" s="13" t="s">
        <v>332</v>
      </c>
      <c r="D13" s="13" t="s">
        <v>325</v>
      </c>
      <c r="E13" s="13" t="s">
        <v>326</v>
      </c>
      <c r="F13" s="13" t="s">
        <v>340</v>
      </c>
      <c r="G13" s="13" t="s">
        <v>313</v>
      </c>
      <c r="H13" s="13" t="s">
        <v>341</v>
      </c>
      <c r="I13" s="13" t="s">
        <v>330</v>
      </c>
      <c r="J13" s="13" t="s">
        <v>323</v>
      </c>
      <c r="K13" s="13" t="s">
        <v>342</v>
      </c>
    </row>
    <row r="14" ht="19.5" customHeight="1" spans="1:11">
      <c r="A14" s="138" t="s">
        <v>279</v>
      </c>
      <c r="B14" s="13" t="s">
        <v>277</v>
      </c>
      <c r="C14" s="13" t="s">
        <v>343</v>
      </c>
      <c r="D14" s="13" t="s">
        <v>310</v>
      </c>
      <c r="E14" s="13" t="s">
        <v>344</v>
      </c>
      <c r="F14" s="13" t="s">
        <v>345</v>
      </c>
      <c r="G14" s="13" t="s">
        <v>328</v>
      </c>
      <c r="H14" s="13" t="s">
        <v>329</v>
      </c>
      <c r="I14" s="13" t="s">
        <v>330</v>
      </c>
      <c r="J14" s="13" t="s">
        <v>316</v>
      </c>
      <c r="K14" s="13" t="s">
        <v>346</v>
      </c>
    </row>
    <row r="15" ht="19.5" customHeight="1" spans="1:11">
      <c r="A15" s="138" t="s">
        <v>279</v>
      </c>
      <c r="B15" s="13" t="s">
        <v>277</v>
      </c>
      <c r="C15" s="13" t="s">
        <v>343</v>
      </c>
      <c r="D15" s="13" t="s">
        <v>318</v>
      </c>
      <c r="E15" s="13" t="s">
        <v>347</v>
      </c>
      <c r="F15" s="13" t="s">
        <v>348</v>
      </c>
      <c r="G15" s="13" t="s">
        <v>328</v>
      </c>
      <c r="H15" s="13" t="s">
        <v>349</v>
      </c>
      <c r="I15" s="13" t="s">
        <v>350</v>
      </c>
      <c r="J15" s="13" t="s">
        <v>316</v>
      </c>
      <c r="K15" s="13" t="s">
        <v>351</v>
      </c>
    </row>
    <row r="16" ht="19.5" customHeight="1" spans="1:11">
      <c r="A16" s="138" t="s">
        <v>279</v>
      </c>
      <c r="B16" s="13" t="s">
        <v>277</v>
      </c>
      <c r="C16" s="13" t="s">
        <v>343</v>
      </c>
      <c r="D16" s="13" t="s">
        <v>325</v>
      </c>
      <c r="E16" s="13" t="s">
        <v>326</v>
      </c>
      <c r="F16" s="13" t="s">
        <v>352</v>
      </c>
      <c r="G16" s="13" t="s">
        <v>328</v>
      </c>
      <c r="H16" s="13" t="s">
        <v>349</v>
      </c>
      <c r="I16" s="13" t="s">
        <v>330</v>
      </c>
      <c r="J16" s="13" t="s">
        <v>316</v>
      </c>
      <c r="K16" s="13" t="s">
        <v>353</v>
      </c>
    </row>
    <row r="17" ht="19.5" customHeight="1" spans="1:11">
      <c r="A17" s="138" t="s">
        <v>283</v>
      </c>
      <c r="B17" s="13" t="s">
        <v>282</v>
      </c>
      <c r="C17" s="13" t="s">
        <v>354</v>
      </c>
      <c r="D17" s="13" t="s">
        <v>310</v>
      </c>
      <c r="E17" s="13" t="s">
        <v>344</v>
      </c>
      <c r="F17" s="13" t="s">
        <v>355</v>
      </c>
      <c r="G17" s="13" t="s">
        <v>328</v>
      </c>
      <c r="H17" s="13" t="s">
        <v>329</v>
      </c>
      <c r="I17" s="13" t="s">
        <v>330</v>
      </c>
      <c r="J17" s="13" t="s">
        <v>316</v>
      </c>
      <c r="K17" s="13" t="s">
        <v>356</v>
      </c>
    </row>
    <row r="18" ht="19.5" customHeight="1" spans="1:11">
      <c r="A18" s="138" t="s">
        <v>283</v>
      </c>
      <c r="B18" s="13" t="s">
        <v>282</v>
      </c>
      <c r="C18" s="13" t="s">
        <v>354</v>
      </c>
      <c r="D18" s="13" t="s">
        <v>318</v>
      </c>
      <c r="E18" s="13" t="s">
        <v>336</v>
      </c>
      <c r="F18" s="13" t="s">
        <v>357</v>
      </c>
      <c r="G18" s="13" t="s">
        <v>328</v>
      </c>
      <c r="H18" s="13" t="s">
        <v>162</v>
      </c>
      <c r="I18" s="13" t="s">
        <v>330</v>
      </c>
      <c r="J18" s="13" t="s">
        <v>316</v>
      </c>
      <c r="K18" s="13" t="s">
        <v>358</v>
      </c>
    </row>
    <row r="19" ht="19.5" customHeight="1" spans="1:11">
      <c r="A19" s="138" t="s">
        <v>283</v>
      </c>
      <c r="B19" s="13" t="s">
        <v>282</v>
      </c>
      <c r="C19" s="13" t="s">
        <v>354</v>
      </c>
      <c r="D19" s="13" t="s">
        <v>325</v>
      </c>
      <c r="E19" s="13" t="s">
        <v>326</v>
      </c>
      <c r="F19" s="13" t="s">
        <v>352</v>
      </c>
      <c r="G19" s="13" t="s">
        <v>328</v>
      </c>
      <c r="H19" s="13" t="s">
        <v>329</v>
      </c>
      <c r="I19" s="13" t="s">
        <v>330</v>
      </c>
      <c r="J19" s="13" t="s">
        <v>316</v>
      </c>
      <c r="K19" s="13" t="s">
        <v>353</v>
      </c>
    </row>
    <row r="20" ht="19.5" customHeight="1" spans="1:11">
      <c r="A20" s="138" t="s">
        <v>281</v>
      </c>
      <c r="B20" s="13" t="s">
        <v>280</v>
      </c>
      <c r="C20" s="13" t="s">
        <v>359</v>
      </c>
      <c r="D20" s="13" t="s">
        <v>310</v>
      </c>
      <c r="E20" s="13" t="s">
        <v>360</v>
      </c>
      <c r="F20" s="13" t="s">
        <v>361</v>
      </c>
      <c r="G20" s="13" t="s">
        <v>328</v>
      </c>
      <c r="H20" s="13" t="s">
        <v>362</v>
      </c>
      <c r="I20" s="13" t="s">
        <v>330</v>
      </c>
      <c r="J20" s="13" t="s">
        <v>316</v>
      </c>
      <c r="K20" s="13" t="s">
        <v>363</v>
      </c>
    </row>
    <row r="21" ht="19.5" customHeight="1" spans="1:11">
      <c r="A21" s="138" t="s">
        <v>281</v>
      </c>
      <c r="B21" s="13" t="s">
        <v>280</v>
      </c>
      <c r="C21" s="13" t="s">
        <v>359</v>
      </c>
      <c r="D21" s="13" t="s">
        <v>318</v>
      </c>
      <c r="E21" s="13" t="s">
        <v>319</v>
      </c>
      <c r="F21" s="13" t="s">
        <v>364</v>
      </c>
      <c r="G21" s="13" t="s">
        <v>328</v>
      </c>
      <c r="H21" s="13" t="s">
        <v>362</v>
      </c>
      <c r="I21" s="13" t="s">
        <v>330</v>
      </c>
      <c r="J21" s="13" t="s">
        <v>316</v>
      </c>
      <c r="K21" s="13" t="s">
        <v>365</v>
      </c>
    </row>
    <row r="22" ht="19.5" customHeight="1" spans="1:11">
      <c r="A22" s="138" t="s">
        <v>281</v>
      </c>
      <c r="B22" s="13" t="s">
        <v>280</v>
      </c>
      <c r="C22" s="13" t="s">
        <v>359</v>
      </c>
      <c r="D22" s="13" t="s">
        <v>325</v>
      </c>
      <c r="E22" s="13" t="s">
        <v>326</v>
      </c>
      <c r="F22" s="13" t="s">
        <v>366</v>
      </c>
      <c r="G22" s="13" t="s">
        <v>328</v>
      </c>
      <c r="H22" s="13" t="s">
        <v>349</v>
      </c>
      <c r="I22" s="13" t="s">
        <v>330</v>
      </c>
      <c r="J22" s="13" t="s">
        <v>316</v>
      </c>
      <c r="K22" s="13" t="s">
        <v>367</v>
      </c>
    </row>
    <row r="23" ht="19.5" customHeight="1" spans="1:11">
      <c r="A23" s="138" t="s">
        <v>285</v>
      </c>
      <c r="B23" s="13" t="s">
        <v>284</v>
      </c>
      <c r="C23" s="13" t="s">
        <v>368</v>
      </c>
      <c r="D23" s="13" t="s">
        <v>310</v>
      </c>
      <c r="E23" s="13" t="s">
        <v>311</v>
      </c>
      <c r="F23" s="13" t="s">
        <v>369</v>
      </c>
      <c r="G23" s="13" t="s">
        <v>328</v>
      </c>
      <c r="H23" s="13" t="s">
        <v>362</v>
      </c>
      <c r="I23" s="13" t="s">
        <v>330</v>
      </c>
      <c r="J23" s="13" t="s">
        <v>316</v>
      </c>
      <c r="K23" s="13" t="s">
        <v>370</v>
      </c>
    </row>
    <row r="24" ht="19.5" customHeight="1" spans="1:11">
      <c r="A24" s="138" t="s">
        <v>285</v>
      </c>
      <c r="B24" s="13" t="s">
        <v>284</v>
      </c>
      <c r="C24" s="13" t="s">
        <v>368</v>
      </c>
      <c r="D24" s="13" t="s">
        <v>318</v>
      </c>
      <c r="E24" s="13" t="s">
        <v>319</v>
      </c>
      <c r="F24" s="13" t="s">
        <v>371</v>
      </c>
      <c r="G24" s="13" t="s">
        <v>328</v>
      </c>
      <c r="H24" s="13" t="s">
        <v>362</v>
      </c>
      <c r="I24" s="13" t="s">
        <v>330</v>
      </c>
      <c r="J24" s="13" t="s">
        <v>316</v>
      </c>
      <c r="K24" s="13" t="s">
        <v>372</v>
      </c>
    </row>
    <row r="25" ht="19.5" customHeight="1" spans="1:11">
      <c r="A25" s="138" t="s">
        <v>285</v>
      </c>
      <c r="B25" s="13" t="s">
        <v>284</v>
      </c>
      <c r="C25" s="13" t="s">
        <v>368</v>
      </c>
      <c r="D25" s="13" t="s">
        <v>325</v>
      </c>
      <c r="E25" s="13" t="s">
        <v>326</v>
      </c>
      <c r="F25" s="13" t="s">
        <v>373</v>
      </c>
      <c r="G25" s="13" t="s">
        <v>328</v>
      </c>
      <c r="H25" s="13" t="s">
        <v>349</v>
      </c>
      <c r="I25" s="13" t="s">
        <v>330</v>
      </c>
      <c r="J25" s="13" t="s">
        <v>316</v>
      </c>
      <c r="K25" s="13" t="s">
        <v>374</v>
      </c>
    </row>
    <row r="26" ht="19.5" customHeight="1" spans="1:11">
      <c r="A26" s="138" t="s">
        <v>290</v>
      </c>
      <c r="B26" s="13" t="s">
        <v>289</v>
      </c>
      <c r="C26" s="13" t="s">
        <v>375</v>
      </c>
      <c r="D26" s="13" t="s">
        <v>310</v>
      </c>
      <c r="E26" s="13" t="s">
        <v>311</v>
      </c>
      <c r="F26" s="13" t="s">
        <v>333</v>
      </c>
      <c r="G26" s="13" t="s">
        <v>313</v>
      </c>
      <c r="H26" s="13" t="s">
        <v>334</v>
      </c>
      <c r="I26" s="13" t="s">
        <v>330</v>
      </c>
      <c r="J26" s="13" t="s">
        <v>316</v>
      </c>
      <c r="K26" s="13" t="s">
        <v>376</v>
      </c>
    </row>
    <row r="27" ht="19.5" customHeight="1" spans="1:11">
      <c r="A27" s="138" t="s">
        <v>290</v>
      </c>
      <c r="B27" s="13" t="s">
        <v>289</v>
      </c>
      <c r="C27" s="13" t="s">
        <v>375</v>
      </c>
      <c r="D27" s="13" t="s">
        <v>318</v>
      </c>
      <c r="E27" s="13" t="s">
        <v>319</v>
      </c>
      <c r="F27" s="13" t="s">
        <v>377</v>
      </c>
      <c r="G27" s="13" t="s">
        <v>313</v>
      </c>
      <c r="H27" s="13" t="s">
        <v>334</v>
      </c>
      <c r="I27" s="13" t="s">
        <v>330</v>
      </c>
      <c r="J27" s="13" t="s">
        <v>323</v>
      </c>
      <c r="K27" s="13" t="s">
        <v>378</v>
      </c>
    </row>
    <row r="28" ht="19.5" customHeight="1" spans="1:11">
      <c r="A28" s="138" t="s">
        <v>290</v>
      </c>
      <c r="B28" s="13" t="s">
        <v>289</v>
      </c>
      <c r="C28" s="13" t="s">
        <v>375</v>
      </c>
      <c r="D28" s="13" t="s">
        <v>325</v>
      </c>
      <c r="E28" s="13" t="s">
        <v>326</v>
      </c>
      <c r="F28" s="13" t="s">
        <v>326</v>
      </c>
      <c r="G28" s="13" t="s">
        <v>313</v>
      </c>
      <c r="H28" s="13" t="s">
        <v>334</v>
      </c>
      <c r="I28" s="13" t="s">
        <v>330</v>
      </c>
      <c r="J28" s="13" t="s">
        <v>323</v>
      </c>
      <c r="K28" s="13" t="s">
        <v>379</v>
      </c>
    </row>
    <row r="29" ht="19.5" customHeight="1" spans="1:11">
      <c r="A29" s="138" t="s">
        <v>296</v>
      </c>
      <c r="B29" s="13" t="s">
        <v>294</v>
      </c>
      <c r="C29" s="13" t="s">
        <v>380</v>
      </c>
      <c r="D29" s="13" t="s">
        <v>310</v>
      </c>
      <c r="E29" s="13" t="s">
        <v>311</v>
      </c>
      <c r="F29" s="13" t="s">
        <v>381</v>
      </c>
      <c r="G29" s="13" t="s">
        <v>328</v>
      </c>
      <c r="H29" s="13" t="s">
        <v>382</v>
      </c>
      <c r="I29" s="13" t="s">
        <v>315</v>
      </c>
      <c r="J29" s="13" t="s">
        <v>316</v>
      </c>
      <c r="K29" s="13" t="s">
        <v>383</v>
      </c>
    </row>
    <row r="30" ht="19.5" customHeight="1" spans="1:11">
      <c r="A30" s="138" t="s">
        <v>296</v>
      </c>
      <c r="B30" s="13" t="s">
        <v>294</v>
      </c>
      <c r="C30" s="13" t="s">
        <v>380</v>
      </c>
      <c r="D30" s="13" t="s">
        <v>318</v>
      </c>
      <c r="E30" s="13" t="s">
        <v>319</v>
      </c>
      <c r="F30" s="13" t="s">
        <v>384</v>
      </c>
      <c r="G30" s="13" t="s">
        <v>328</v>
      </c>
      <c r="H30" s="13" t="s">
        <v>329</v>
      </c>
      <c r="I30" s="13" t="s">
        <v>330</v>
      </c>
      <c r="J30" s="13" t="s">
        <v>316</v>
      </c>
      <c r="K30" s="13" t="s">
        <v>385</v>
      </c>
    </row>
    <row r="31" ht="19.5" customHeight="1" spans="1:11">
      <c r="A31" s="138" t="s">
        <v>296</v>
      </c>
      <c r="B31" s="13" t="s">
        <v>294</v>
      </c>
      <c r="C31" s="13" t="s">
        <v>380</v>
      </c>
      <c r="D31" s="13" t="s">
        <v>325</v>
      </c>
      <c r="E31" s="13" t="s">
        <v>326</v>
      </c>
      <c r="F31" s="13" t="s">
        <v>386</v>
      </c>
      <c r="G31" s="13" t="s">
        <v>328</v>
      </c>
      <c r="H31" s="13" t="s">
        <v>387</v>
      </c>
      <c r="I31" s="13" t="s">
        <v>330</v>
      </c>
      <c r="J31" s="13" t="s">
        <v>316</v>
      </c>
      <c r="K31" s="13" t="s">
        <v>388</v>
      </c>
    </row>
  </sheetData>
  <mergeCells count="25">
    <mergeCell ref="B2:K2"/>
    <mergeCell ref="A8:A10"/>
    <mergeCell ref="A11:A13"/>
    <mergeCell ref="A14:A16"/>
    <mergeCell ref="A17:A19"/>
    <mergeCell ref="A20:A22"/>
    <mergeCell ref="A23:A25"/>
    <mergeCell ref="A26:A28"/>
    <mergeCell ref="A29:A31"/>
    <mergeCell ref="B8:B10"/>
    <mergeCell ref="B11:B13"/>
    <mergeCell ref="B14:B16"/>
    <mergeCell ref="B17:B19"/>
    <mergeCell ref="B20:B22"/>
    <mergeCell ref="B23:B25"/>
    <mergeCell ref="B26:B28"/>
    <mergeCell ref="B29:B31"/>
    <mergeCell ref="C8:C10"/>
    <mergeCell ref="C11:C13"/>
    <mergeCell ref="C14:C16"/>
    <mergeCell ref="C17:C19"/>
    <mergeCell ref="C20:C22"/>
    <mergeCell ref="C23:C25"/>
    <mergeCell ref="C26:C28"/>
    <mergeCell ref="C29:C31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888888888889" defaultRowHeight="12" customHeight="1"/>
  <cols>
    <col min="1" max="1" width="38.0277777777778" customWidth="1"/>
    <col min="2" max="2" width="22.712962962963" customWidth="1"/>
    <col min="3" max="3" width="17.5740740740741" customWidth="1"/>
    <col min="4" max="7" width="23.5740740740741" customWidth="1"/>
    <col min="8" max="8" width="21.8518518518519" customWidth="1"/>
    <col min="9" max="11" width="23.5740740740741" customWidth="1"/>
  </cols>
  <sheetData>
    <row r="1" ht="17.25" customHeight="1" spans="11:11">
      <c r="K1" s="66" t="s">
        <v>389</v>
      </c>
    </row>
    <row r="2" ht="28.5" customHeight="1" spans="2:11">
      <c r="B2" s="124" t="s">
        <v>390</v>
      </c>
      <c r="C2" s="20"/>
      <c r="D2" s="20"/>
      <c r="E2" s="20"/>
      <c r="F2" s="20"/>
      <c r="G2" s="72"/>
      <c r="H2" s="20"/>
      <c r="I2" s="72"/>
      <c r="J2" s="72"/>
      <c r="K2" s="20"/>
    </row>
    <row r="3" ht="17.25" customHeight="1" spans="1:2">
      <c r="A3" t="str">
        <f>"单位名称："&amp;"曲靖经济技术开发区党政办公室"</f>
        <v>单位名称：曲靖经济技术开发区党政办公室</v>
      </c>
      <c r="B3" s="125"/>
    </row>
    <row r="4" ht="44.25" customHeight="1" spans="1:11">
      <c r="A4" s="126" t="s">
        <v>224</v>
      </c>
      <c r="B4" s="46" t="s">
        <v>299</v>
      </c>
      <c r="C4" s="46" t="s">
        <v>300</v>
      </c>
      <c r="D4" s="46" t="s">
        <v>301</v>
      </c>
      <c r="E4" s="46" t="s">
        <v>302</v>
      </c>
      <c r="F4" s="46" t="s">
        <v>303</v>
      </c>
      <c r="G4" s="51" t="s">
        <v>304</v>
      </c>
      <c r="H4" s="46" t="s">
        <v>305</v>
      </c>
      <c r="I4" s="51" t="s">
        <v>306</v>
      </c>
      <c r="J4" s="51" t="s">
        <v>307</v>
      </c>
      <c r="K4" s="46" t="s">
        <v>308</v>
      </c>
    </row>
    <row r="5" ht="14.25" customHeight="1" spans="1:11">
      <c r="A5" s="127">
        <v>1</v>
      </c>
      <c r="B5" s="128">
        <v>2</v>
      </c>
      <c r="C5" s="129">
        <v>3</v>
      </c>
      <c r="D5" s="130">
        <v>4</v>
      </c>
      <c r="E5" s="130">
        <v>5</v>
      </c>
      <c r="F5" s="130">
        <v>6</v>
      </c>
      <c r="G5" s="130">
        <v>7</v>
      </c>
      <c r="H5" s="129">
        <v>8</v>
      </c>
      <c r="I5" s="130">
        <v>8</v>
      </c>
      <c r="J5" s="129">
        <v>10</v>
      </c>
      <c r="K5" s="129">
        <v>11</v>
      </c>
    </row>
    <row r="6" ht="42" customHeight="1" spans="1:11">
      <c r="A6" s="14"/>
      <c r="B6" s="13"/>
      <c r="C6" s="131"/>
      <c r="D6" s="131"/>
      <c r="E6" s="131"/>
      <c r="F6" s="132"/>
      <c r="G6" s="133"/>
      <c r="H6" s="132"/>
      <c r="I6" s="133"/>
      <c r="J6" s="133"/>
      <c r="K6" s="132"/>
    </row>
    <row r="7" ht="51.75" customHeight="1" spans="1:11">
      <c r="A7" s="127"/>
      <c r="B7" s="13"/>
      <c r="C7" s="13"/>
      <c r="D7" s="13"/>
      <c r="E7" s="13"/>
      <c r="F7" s="13"/>
      <c r="G7" s="13"/>
      <c r="H7" s="13"/>
      <c r="I7" s="13"/>
      <c r="J7" s="13"/>
      <c r="K7" s="32"/>
    </row>
    <row r="9" customHeight="1" spans="1:1">
      <c r="A9" t="s">
        <v>391</v>
      </c>
    </row>
  </sheetData>
  <mergeCells count="1">
    <mergeCell ref="B2:K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3888888888889" defaultRowHeight="14.25" customHeight="1" outlineLevelCol="5"/>
  <cols>
    <col min="1" max="1" width="26.8518518518519" customWidth="1"/>
    <col min="2" max="2" width="34.2777777777778" customWidth="1"/>
    <col min="3" max="3" width="30.4259259259259" customWidth="1"/>
    <col min="4" max="4" width="28.712962962963" customWidth="1"/>
    <col min="5" max="6" width="26.8518518518519" customWidth="1"/>
  </cols>
  <sheetData>
    <row r="1" ht="12" customHeight="1" spans="1:6">
      <c r="A1" s="102">
        <v>1</v>
      </c>
      <c r="B1" s="103">
        <v>0</v>
      </c>
      <c r="C1" s="102">
        <v>1</v>
      </c>
      <c r="D1" s="118"/>
      <c r="E1" s="118"/>
      <c r="F1" s="101" t="s">
        <v>392</v>
      </c>
    </row>
    <row r="2" ht="26.25" customHeight="1" spans="1:6">
      <c r="A2" s="106" t="s">
        <v>393</v>
      </c>
      <c r="B2" s="106" t="s">
        <v>393</v>
      </c>
      <c r="C2" s="107"/>
      <c r="D2" s="119"/>
      <c r="E2" s="119"/>
      <c r="F2" s="119"/>
    </row>
    <row r="3" ht="13.5" customHeight="1" spans="1:6">
      <c r="A3" s="4" t="str">
        <f>"单位名称："&amp;"曲靖经济技术开发区党政办公室"</f>
        <v>单位名称：曲靖经济技术开发区党政办公室</v>
      </c>
      <c r="B3" s="4" t="s">
        <v>394</v>
      </c>
      <c r="C3" s="102"/>
      <c r="D3" s="118"/>
      <c r="E3" s="118"/>
      <c r="F3" s="270" t="s">
        <v>2</v>
      </c>
    </row>
    <row r="4" ht="19.5" customHeight="1" spans="1:6">
      <c r="A4" s="64" t="s">
        <v>395</v>
      </c>
      <c r="B4" s="120" t="s">
        <v>46</v>
      </c>
      <c r="C4" s="64" t="s">
        <v>47</v>
      </c>
      <c r="D4" s="10" t="s">
        <v>396</v>
      </c>
      <c r="E4" s="10"/>
      <c r="F4" s="10"/>
    </row>
    <row r="5" ht="18.75" customHeight="1" spans="1:6">
      <c r="A5" s="64"/>
      <c r="B5" s="121"/>
      <c r="C5" s="64"/>
      <c r="D5" s="10" t="s">
        <v>28</v>
      </c>
      <c r="E5" s="10" t="s">
        <v>48</v>
      </c>
      <c r="F5" s="10" t="s">
        <v>49</v>
      </c>
    </row>
    <row r="6" ht="23.25" customHeight="1" spans="1:6">
      <c r="A6" s="51">
        <v>1</v>
      </c>
      <c r="B6" s="114" t="s">
        <v>138</v>
      </c>
      <c r="C6" s="51">
        <v>3</v>
      </c>
      <c r="D6" s="63">
        <v>4</v>
      </c>
      <c r="E6" s="63">
        <v>5</v>
      </c>
      <c r="F6" s="63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22" t="s">
        <v>98</v>
      </c>
      <c r="B9" s="122" t="s">
        <v>98</v>
      </c>
      <c r="C9" s="123" t="s">
        <v>98</v>
      </c>
      <c r="D9" s="15"/>
      <c r="E9" s="15"/>
      <c r="F9" s="15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3888888888889" defaultRowHeight="14.25" customHeight="1" outlineLevelCol="5"/>
  <cols>
    <col min="1" max="1" width="23.5740740740741" customWidth="1"/>
    <col min="2" max="2" width="30.4259259259259" customWidth="1"/>
    <col min="3" max="3" width="26.1388888888889" customWidth="1"/>
    <col min="4" max="4" width="25.2777777777778" customWidth="1"/>
    <col min="5" max="6" width="23.5740740740741" customWidth="1"/>
  </cols>
  <sheetData>
    <row r="1" ht="12" customHeight="1" spans="1:6">
      <c r="A1" s="102">
        <v>1</v>
      </c>
      <c r="B1" s="103">
        <v>0</v>
      </c>
      <c r="C1" s="102">
        <v>1</v>
      </c>
      <c r="D1" s="104"/>
      <c r="E1" s="104"/>
      <c r="F1" s="105" t="s">
        <v>392</v>
      </c>
    </row>
    <row r="2" ht="26.25" customHeight="1" spans="1:6">
      <c r="A2" s="106" t="s">
        <v>397</v>
      </c>
      <c r="B2" s="106" t="s">
        <v>393</v>
      </c>
      <c r="C2" s="107"/>
      <c r="D2" s="108"/>
      <c r="E2" s="108"/>
      <c r="F2" s="108"/>
    </row>
    <row r="3" ht="13.5" customHeight="1" spans="1:6">
      <c r="A3" s="4" t="str">
        <f>"单位名称："&amp;"曲靖经济技术开发区党政办公室"</f>
        <v>单位名称：曲靖经济技术开发区党政办公室</v>
      </c>
      <c r="B3" s="109" t="s">
        <v>394</v>
      </c>
      <c r="C3" s="102"/>
      <c r="D3" s="104"/>
      <c r="E3" s="104"/>
      <c r="F3" s="270" t="s">
        <v>2</v>
      </c>
    </row>
    <row r="4" ht="19.5" customHeight="1" spans="1:6">
      <c r="A4" s="110" t="s">
        <v>395</v>
      </c>
      <c r="B4" s="111" t="s">
        <v>46</v>
      </c>
      <c r="C4" s="110" t="s">
        <v>47</v>
      </c>
      <c r="D4" s="37" t="s">
        <v>398</v>
      </c>
      <c r="E4" s="38"/>
      <c r="F4" s="39"/>
    </row>
    <row r="5" ht="18.75" customHeight="1" spans="1:6">
      <c r="A5" s="112"/>
      <c r="B5" s="113"/>
      <c r="C5" s="112"/>
      <c r="D5" s="25" t="s">
        <v>28</v>
      </c>
      <c r="E5" s="37" t="s">
        <v>48</v>
      </c>
      <c r="F5" s="25" t="s">
        <v>49</v>
      </c>
    </row>
    <row r="6" ht="18.75" customHeight="1" spans="1:6">
      <c r="A6" s="51">
        <v>1</v>
      </c>
      <c r="B6" s="114" t="s">
        <v>138</v>
      </c>
      <c r="C6" s="51">
        <v>3</v>
      </c>
      <c r="D6" s="63">
        <v>4</v>
      </c>
      <c r="E6" s="63">
        <v>5</v>
      </c>
      <c r="F6" s="63">
        <v>6</v>
      </c>
    </row>
    <row r="7" ht="21" customHeight="1" spans="1:6">
      <c r="A7" s="13"/>
      <c r="B7" s="115"/>
      <c r="C7" s="115"/>
      <c r="D7" s="15"/>
      <c r="E7" s="15"/>
      <c r="F7" s="15"/>
    </row>
    <row r="8" ht="21" customHeight="1" spans="1:6">
      <c r="A8" s="115"/>
      <c r="B8" s="13"/>
      <c r="C8" s="13"/>
      <c r="D8" s="15"/>
      <c r="E8" s="15"/>
      <c r="F8" s="15"/>
    </row>
    <row r="9" ht="18.75" customHeight="1" spans="1:6">
      <c r="A9" s="116" t="s">
        <v>98</v>
      </c>
      <c r="B9" s="116" t="s">
        <v>98</v>
      </c>
      <c r="C9" s="117" t="s">
        <v>98</v>
      </c>
      <c r="D9" s="15"/>
      <c r="E9" s="15"/>
      <c r="F9" s="15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zoomScale="70" zoomScaleNormal="70" topLeftCell="D1" workbookViewId="0">
      <pane ySplit="1" topLeftCell="A2" activePane="bottomLeft" state="frozen"/>
      <selection/>
      <selection pane="bottomLeft" activeCell="J25" sqref="J25"/>
    </sheetView>
  </sheetViews>
  <sheetFormatPr defaultColWidth="9.13888888888889" defaultRowHeight="14.25" customHeight="1"/>
  <cols>
    <col min="1" max="2" width="23.5740740740741" customWidth="1"/>
    <col min="3" max="3" width="27" customWidth="1"/>
    <col min="4" max="5" width="23.5740740740741" customWidth="1"/>
    <col min="6" max="6" width="33.8518518518519" customWidth="1"/>
    <col min="7" max="8" width="20.1388888888889" customWidth="1"/>
    <col min="9" max="9" width="25.2777777777778" customWidth="1"/>
    <col min="10" max="12" width="27" customWidth="1"/>
    <col min="13" max="13" width="23.5740740740741" customWidth="1"/>
    <col min="14" max="14" width="30.4259259259259" customWidth="1"/>
    <col min="15" max="15" width="27" customWidth="1"/>
    <col min="16" max="16" width="30.4259259259259" customWidth="1"/>
    <col min="17" max="17" width="23.5740740740741" customWidth="1"/>
  </cols>
  <sheetData>
    <row r="1" ht="13.5" customHeight="1" spans="15:17">
      <c r="O1" s="66"/>
      <c r="P1" s="66"/>
      <c r="Q1" s="40" t="s">
        <v>399</v>
      </c>
    </row>
    <row r="2" ht="27.75" customHeight="1" spans="1:17">
      <c r="A2" s="41" t="s">
        <v>400</v>
      </c>
      <c r="B2" s="20"/>
      <c r="C2" s="20"/>
      <c r="D2" s="20"/>
      <c r="E2" s="20"/>
      <c r="F2" s="20"/>
      <c r="G2" s="20"/>
      <c r="H2" s="20"/>
      <c r="I2" s="20"/>
      <c r="J2" s="20"/>
      <c r="K2" s="72"/>
      <c r="L2" s="20"/>
      <c r="M2" s="20"/>
      <c r="N2" s="20"/>
      <c r="O2" s="72"/>
      <c r="P2" s="72"/>
      <c r="Q2" s="20"/>
    </row>
    <row r="3" ht="18.75" customHeight="1" spans="1:17">
      <c r="A3" s="42" t="str">
        <f>"单位名称："&amp;"曲靖经济技术开发区党政办公室"</f>
        <v>单位名称：曲靖经济技术开发区党政办公室</v>
      </c>
      <c r="B3" s="22"/>
      <c r="C3" s="22"/>
      <c r="D3" s="22"/>
      <c r="E3" s="22"/>
      <c r="F3" s="22"/>
      <c r="G3" s="22"/>
      <c r="H3" s="22"/>
      <c r="I3" s="22"/>
      <c r="J3" s="22"/>
      <c r="O3" s="88"/>
      <c r="P3" s="88"/>
      <c r="Q3" s="270" t="s">
        <v>2</v>
      </c>
    </row>
    <row r="4" ht="15.75" customHeight="1" spans="1:17">
      <c r="A4" s="24" t="s">
        <v>401</v>
      </c>
      <c r="B4" s="74" t="s">
        <v>402</v>
      </c>
      <c r="C4" s="74" t="s">
        <v>403</v>
      </c>
      <c r="D4" s="74" t="s">
        <v>404</v>
      </c>
      <c r="E4" s="74" t="s">
        <v>405</v>
      </c>
      <c r="F4" s="74" t="s">
        <v>406</v>
      </c>
      <c r="G4" s="44" t="s">
        <v>230</v>
      </c>
      <c r="H4" s="44"/>
      <c r="I4" s="44"/>
      <c r="J4" s="44"/>
      <c r="K4" s="89"/>
      <c r="L4" s="44"/>
      <c r="M4" s="44"/>
      <c r="N4" s="44"/>
      <c r="O4" s="90"/>
      <c r="P4" s="89"/>
      <c r="Q4" s="45"/>
    </row>
    <row r="5" ht="17.25" customHeight="1" spans="1:17">
      <c r="A5" s="27"/>
      <c r="B5" s="76"/>
      <c r="C5" s="76"/>
      <c r="D5" s="76"/>
      <c r="E5" s="76"/>
      <c r="F5" s="76"/>
      <c r="G5" s="76" t="s">
        <v>28</v>
      </c>
      <c r="H5" s="76" t="s">
        <v>31</v>
      </c>
      <c r="I5" s="76" t="s">
        <v>407</v>
      </c>
      <c r="J5" s="76" t="s">
        <v>408</v>
      </c>
      <c r="K5" s="77" t="s">
        <v>409</v>
      </c>
      <c r="L5" s="91" t="s">
        <v>35</v>
      </c>
      <c r="M5" s="91"/>
      <c r="N5" s="91"/>
      <c r="O5" s="92"/>
      <c r="P5" s="97"/>
      <c r="Q5" s="78"/>
    </row>
    <row r="6" ht="54" customHeight="1" spans="1:17">
      <c r="A6" s="30"/>
      <c r="B6" s="78"/>
      <c r="C6" s="78"/>
      <c r="D6" s="78"/>
      <c r="E6" s="78"/>
      <c r="F6" s="78"/>
      <c r="G6" s="78"/>
      <c r="H6" s="78" t="s">
        <v>30</v>
      </c>
      <c r="I6" s="78"/>
      <c r="J6" s="78"/>
      <c r="K6" s="79"/>
      <c r="L6" s="78" t="s">
        <v>30</v>
      </c>
      <c r="M6" s="78" t="s">
        <v>36</v>
      </c>
      <c r="N6" s="78" t="s">
        <v>235</v>
      </c>
      <c r="O6" s="52" t="s">
        <v>38</v>
      </c>
      <c r="P6" s="79" t="s">
        <v>39</v>
      </c>
      <c r="Q6" s="78" t="s">
        <v>40</v>
      </c>
    </row>
    <row r="7" ht="15" customHeight="1" spans="1:17">
      <c r="A7" s="31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21" customHeight="1" spans="1:17">
      <c r="A8" s="13" t="s">
        <v>42</v>
      </c>
      <c r="B8" s="80"/>
      <c r="C8" s="80"/>
      <c r="D8" s="80"/>
      <c r="E8" s="100"/>
      <c r="F8" s="15">
        <v>87.78</v>
      </c>
      <c r="G8" s="15">
        <v>516.22</v>
      </c>
      <c r="H8" s="15">
        <v>516.22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82" t="s">
        <v>42</v>
      </c>
      <c r="B9" s="13"/>
      <c r="C9" s="13"/>
      <c r="D9" s="13"/>
      <c r="E9" s="13"/>
      <c r="F9" s="15">
        <v>87.78</v>
      </c>
      <c r="G9" s="15">
        <v>516.22</v>
      </c>
      <c r="H9" s="15">
        <v>516.22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294</v>
      </c>
      <c r="B10" s="13" t="s">
        <v>410</v>
      </c>
      <c r="C10" s="13" t="s">
        <v>411</v>
      </c>
      <c r="D10" s="13" t="s">
        <v>412</v>
      </c>
      <c r="E10" s="13">
        <v>1</v>
      </c>
      <c r="F10" s="15">
        <v>7.78</v>
      </c>
      <c r="G10" s="15">
        <v>7.78</v>
      </c>
      <c r="H10" s="15">
        <v>7.78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282</v>
      </c>
      <c r="B11" s="13" t="s">
        <v>413</v>
      </c>
      <c r="C11" s="13" t="s">
        <v>414</v>
      </c>
      <c r="D11" s="13" t="s">
        <v>412</v>
      </c>
      <c r="E11" s="13">
        <v>1</v>
      </c>
      <c r="F11" s="15">
        <v>80</v>
      </c>
      <c r="G11" s="15">
        <v>80</v>
      </c>
      <c r="H11" s="15">
        <v>80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277</v>
      </c>
      <c r="B12" s="13" t="s">
        <v>415</v>
      </c>
      <c r="C12" s="13" t="s">
        <v>416</v>
      </c>
      <c r="D12" s="13" t="s">
        <v>412</v>
      </c>
      <c r="E12" s="13">
        <v>338</v>
      </c>
      <c r="F12" s="15"/>
      <c r="G12" s="15">
        <v>128.44</v>
      </c>
      <c r="H12" s="15">
        <v>128.44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5.5" customHeight="1" spans="1:17">
      <c r="A13" s="13" t="s">
        <v>280</v>
      </c>
      <c r="B13" s="13" t="s">
        <v>359</v>
      </c>
      <c r="C13" s="13" t="s">
        <v>414</v>
      </c>
      <c r="D13" s="13" t="s">
        <v>412</v>
      </c>
      <c r="E13" s="13">
        <v>1</v>
      </c>
      <c r="F13" s="15"/>
      <c r="G13" s="15">
        <v>300</v>
      </c>
      <c r="H13" s="15">
        <v>300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21" customHeight="1" spans="1:17">
      <c r="A14" s="83" t="s">
        <v>98</v>
      </c>
      <c r="B14" s="84"/>
      <c r="C14" s="84"/>
      <c r="D14" s="84"/>
      <c r="E14" s="100"/>
      <c r="F14" s="15">
        <v>87.78</v>
      </c>
      <c r="G14" s="15">
        <v>516.22</v>
      </c>
      <c r="H14" s="15">
        <v>516.22</v>
      </c>
      <c r="I14" s="15"/>
      <c r="J14" s="15"/>
      <c r="K14" s="15"/>
      <c r="L14" s="15"/>
      <c r="M14" s="15"/>
      <c r="N14" s="15"/>
      <c r="O14" s="15"/>
      <c r="P14" s="15"/>
      <c r="Q14" s="15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zoomScale="70" zoomScaleNormal="70" topLeftCell="G1" workbookViewId="0">
      <pane ySplit="1" topLeftCell="A2" activePane="bottomLeft" state="frozen"/>
      <selection/>
      <selection pane="bottomLeft" activeCell="J18" sqref="J18"/>
    </sheetView>
  </sheetViews>
  <sheetFormatPr defaultColWidth="9.13888888888889" defaultRowHeight="14.25" customHeight="1"/>
  <cols>
    <col min="1" max="1" width="23.5740740740741" customWidth="1"/>
    <col min="2" max="2" width="27" customWidth="1"/>
    <col min="3" max="3" width="28.2777777777778" customWidth="1"/>
    <col min="4" max="4" width="23.5740740740741" customWidth="1"/>
    <col min="5" max="7" width="27" customWidth="1"/>
    <col min="8" max="9" width="20.1388888888889" customWidth="1"/>
    <col min="10" max="10" width="25.2777777777778" customWidth="1"/>
    <col min="11" max="13" width="27" customWidth="1"/>
    <col min="14" max="14" width="23.5740740740741" customWidth="1"/>
    <col min="15" max="15" width="30.4259259259259" customWidth="1"/>
    <col min="16" max="16" width="27" customWidth="1"/>
    <col min="17" max="17" width="30.4259259259259" customWidth="1"/>
    <col min="18" max="18" width="23.5740740740741" customWidth="1"/>
  </cols>
  <sheetData>
    <row r="1" ht="13.5" customHeight="1" spans="1:18">
      <c r="A1" s="69"/>
      <c r="B1" s="69"/>
      <c r="C1" s="69"/>
      <c r="D1" s="70"/>
      <c r="E1" s="70"/>
      <c r="F1" s="70"/>
      <c r="G1" s="70"/>
      <c r="H1" s="69"/>
      <c r="I1" s="69"/>
      <c r="J1" s="69"/>
      <c r="K1" s="69"/>
      <c r="L1" s="86"/>
      <c r="M1" s="69"/>
      <c r="N1" s="69"/>
      <c r="O1" s="69"/>
      <c r="P1" s="66"/>
      <c r="Q1" s="93"/>
      <c r="R1" s="94" t="s">
        <v>417</v>
      </c>
    </row>
    <row r="2" ht="27.75" customHeight="1" spans="1:18">
      <c r="A2" s="41" t="s">
        <v>418</v>
      </c>
      <c r="B2" s="71"/>
      <c r="C2" s="71"/>
      <c r="D2" s="72"/>
      <c r="E2" s="72"/>
      <c r="F2" s="72"/>
      <c r="G2" s="72"/>
      <c r="H2" s="71"/>
      <c r="I2" s="71"/>
      <c r="J2" s="71"/>
      <c r="K2" s="71"/>
      <c r="L2" s="87"/>
      <c r="M2" s="71"/>
      <c r="N2" s="71"/>
      <c r="O2" s="71"/>
      <c r="P2" s="72"/>
      <c r="Q2" s="87"/>
      <c r="R2" s="71"/>
    </row>
    <row r="3" ht="18.75" customHeight="1" spans="1:18">
      <c r="A3" s="73" t="str">
        <f>"单位名称："&amp;"曲靖经济技术开发区党政办公室"</f>
        <v>单位名称：曲靖经济技术开发区党政办公室</v>
      </c>
      <c r="B3" s="59"/>
      <c r="C3" s="59"/>
      <c r="D3" s="61"/>
      <c r="E3" s="61"/>
      <c r="F3" s="61"/>
      <c r="G3" s="61"/>
      <c r="H3" s="59"/>
      <c r="I3" s="59"/>
      <c r="J3" s="59"/>
      <c r="K3" s="59"/>
      <c r="L3" s="86"/>
      <c r="M3" s="69"/>
      <c r="N3" s="69"/>
      <c r="O3" s="69"/>
      <c r="P3" s="88"/>
      <c r="Q3" s="95"/>
      <c r="R3" s="273" t="s">
        <v>2</v>
      </c>
    </row>
    <row r="4" ht="15.75" customHeight="1" spans="1:18">
      <c r="A4" s="24" t="s">
        <v>401</v>
      </c>
      <c r="B4" s="74" t="s">
        <v>419</v>
      </c>
      <c r="C4" s="74" t="s">
        <v>420</v>
      </c>
      <c r="D4" s="75" t="s">
        <v>421</v>
      </c>
      <c r="E4" s="75" t="s">
        <v>422</v>
      </c>
      <c r="F4" s="75" t="s">
        <v>423</v>
      </c>
      <c r="G4" s="75" t="s">
        <v>424</v>
      </c>
      <c r="H4" s="44" t="s">
        <v>230</v>
      </c>
      <c r="I4" s="44"/>
      <c r="J4" s="44"/>
      <c r="K4" s="44"/>
      <c r="L4" s="89"/>
      <c r="M4" s="44"/>
      <c r="N4" s="44"/>
      <c r="O4" s="44"/>
      <c r="P4" s="90"/>
      <c r="Q4" s="89"/>
      <c r="R4" s="45"/>
    </row>
    <row r="5" ht="17.25" customHeight="1" spans="1:18">
      <c r="A5" s="27"/>
      <c r="B5" s="76"/>
      <c r="C5" s="76"/>
      <c r="D5" s="77"/>
      <c r="E5" s="77"/>
      <c r="F5" s="77"/>
      <c r="G5" s="77"/>
      <c r="H5" s="76" t="s">
        <v>28</v>
      </c>
      <c r="I5" s="76" t="s">
        <v>31</v>
      </c>
      <c r="J5" s="76" t="s">
        <v>407</v>
      </c>
      <c r="K5" s="76" t="s">
        <v>408</v>
      </c>
      <c r="L5" s="77" t="s">
        <v>409</v>
      </c>
      <c r="M5" s="91" t="s">
        <v>425</v>
      </c>
      <c r="N5" s="91"/>
      <c r="O5" s="91"/>
      <c r="P5" s="92"/>
      <c r="Q5" s="97"/>
      <c r="R5" s="78"/>
    </row>
    <row r="6" ht="54" customHeight="1" spans="1:18">
      <c r="A6" s="30"/>
      <c r="B6" s="78"/>
      <c r="C6" s="78"/>
      <c r="D6" s="79"/>
      <c r="E6" s="79"/>
      <c r="F6" s="79"/>
      <c r="G6" s="79"/>
      <c r="H6" s="78"/>
      <c r="I6" s="78" t="s">
        <v>30</v>
      </c>
      <c r="J6" s="78"/>
      <c r="K6" s="78"/>
      <c r="L6" s="79"/>
      <c r="M6" s="78" t="s">
        <v>30</v>
      </c>
      <c r="N6" s="78" t="s">
        <v>36</v>
      </c>
      <c r="O6" s="78" t="s">
        <v>235</v>
      </c>
      <c r="P6" s="52" t="s">
        <v>38</v>
      </c>
      <c r="Q6" s="79" t="s">
        <v>39</v>
      </c>
      <c r="R6" s="78" t="s">
        <v>40</v>
      </c>
    </row>
    <row r="7" ht="15" customHeight="1" spans="1:18">
      <c r="A7" s="30">
        <v>1</v>
      </c>
      <c r="B7" s="78">
        <v>2</v>
      </c>
      <c r="C7" s="78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13" t="s">
        <v>42</v>
      </c>
      <c r="B8" s="80"/>
      <c r="C8" s="80"/>
      <c r="D8" s="81"/>
      <c r="E8" s="81"/>
      <c r="F8" s="81"/>
      <c r="G8" s="81"/>
      <c r="H8" s="15">
        <v>380</v>
      </c>
      <c r="I8" s="15">
        <v>380</v>
      </c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82" t="s">
        <v>42</v>
      </c>
      <c r="B9" s="13"/>
      <c r="C9" s="13"/>
      <c r="D9" s="13"/>
      <c r="E9" s="13"/>
      <c r="F9" s="13"/>
      <c r="G9" s="13"/>
      <c r="H9" s="15">
        <v>380</v>
      </c>
      <c r="I9" s="15">
        <v>380</v>
      </c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13" t="s">
        <v>282</v>
      </c>
      <c r="B10" s="13" t="s">
        <v>426</v>
      </c>
      <c r="C10" s="13" t="s">
        <v>427</v>
      </c>
      <c r="D10" s="13" t="s">
        <v>49</v>
      </c>
      <c r="E10" s="13" t="s">
        <v>428</v>
      </c>
      <c r="F10" s="13" t="s">
        <v>58</v>
      </c>
      <c r="G10" s="13" t="s">
        <v>429</v>
      </c>
      <c r="H10" s="15">
        <v>80</v>
      </c>
      <c r="I10" s="15">
        <v>80</v>
      </c>
      <c r="J10" s="15"/>
      <c r="K10" s="15"/>
      <c r="L10" s="15"/>
      <c r="M10" s="15"/>
      <c r="N10" s="15"/>
      <c r="O10" s="15"/>
      <c r="P10" s="15"/>
      <c r="Q10" s="15"/>
      <c r="R10" s="15"/>
    </row>
    <row r="11" ht="21" customHeight="1" spans="1:18">
      <c r="A11" s="13" t="s">
        <v>280</v>
      </c>
      <c r="B11" s="13" t="s">
        <v>359</v>
      </c>
      <c r="C11" s="13" t="s">
        <v>430</v>
      </c>
      <c r="D11" s="13" t="s">
        <v>49</v>
      </c>
      <c r="E11" s="13" t="s">
        <v>431</v>
      </c>
      <c r="F11" s="13" t="s">
        <v>58</v>
      </c>
      <c r="G11" s="13" t="s">
        <v>432</v>
      </c>
      <c r="H11" s="15">
        <v>300</v>
      </c>
      <c r="I11" s="15">
        <v>300</v>
      </c>
      <c r="J11" s="15"/>
      <c r="K11" s="15"/>
      <c r="L11" s="15"/>
      <c r="M11" s="15"/>
      <c r="N11" s="15"/>
      <c r="O11" s="15"/>
      <c r="P11" s="15"/>
      <c r="Q11" s="15"/>
      <c r="R11" s="15"/>
    </row>
    <row r="12" ht="21" customHeight="1" spans="1:18">
      <c r="A12" s="83" t="s">
        <v>433</v>
      </c>
      <c r="B12" s="84"/>
      <c r="C12" s="85"/>
      <c r="D12" s="81"/>
      <c r="E12" s="81"/>
      <c r="F12" s="81"/>
      <c r="G12" s="81"/>
      <c r="H12" s="15">
        <v>380</v>
      </c>
      <c r="I12" s="15">
        <v>380</v>
      </c>
      <c r="J12" s="15"/>
      <c r="K12" s="15"/>
      <c r="L12" s="15"/>
      <c r="M12" s="15"/>
      <c r="N12" s="15"/>
      <c r="O12" s="15"/>
      <c r="P12" s="15"/>
      <c r="Q12" s="15"/>
      <c r="R12" s="15"/>
    </row>
  </sheetData>
  <mergeCells count="17">
    <mergeCell ref="A2:R2"/>
    <mergeCell ref="A3:C3"/>
    <mergeCell ref="H4:R4"/>
    <mergeCell ref="M5:R5"/>
    <mergeCell ref="A12:C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8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3888888888889" defaultRowHeight="14.25" customHeight="1" outlineLevelRow="7"/>
  <cols>
    <col min="1" max="1" width="37.712962962963" customWidth="1"/>
    <col min="2" max="4" width="13.4259259259259" customWidth="1"/>
    <col min="5" max="5" width="10.2777777777778" customWidth="1"/>
    <col min="7" max="14" width="10.2777777777778" customWidth="1"/>
  </cols>
  <sheetData>
    <row r="1" ht="13.5" customHeight="1" spans="4:14">
      <c r="D1" s="54"/>
      <c r="F1" s="55"/>
      <c r="N1" s="66" t="s">
        <v>434</v>
      </c>
    </row>
    <row r="2" ht="35.25" customHeight="1" spans="1:14">
      <c r="A2" s="56" t="s">
        <v>435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24" customHeight="1" spans="1:13">
      <c r="A3" s="58" t="str">
        <f>"单位名称："&amp;"曲靖经济技术开发区党政办公室"</f>
        <v>单位名称：曲靖经济技术开发区党政办公室</v>
      </c>
      <c r="B3" s="59"/>
      <c r="C3" s="59"/>
      <c r="D3" s="60"/>
      <c r="E3" s="59"/>
      <c r="F3" s="61"/>
      <c r="G3" s="59"/>
      <c r="H3" s="59"/>
      <c r="I3" s="59"/>
      <c r="J3" s="59"/>
      <c r="K3" s="22"/>
      <c r="L3" s="22"/>
      <c r="M3" s="274" t="s">
        <v>2</v>
      </c>
    </row>
    <row r="4" ht="19.5" customHeight="1" spans="1:14">
      <c r="A4" s="10" t="s">
        <v>436</v>
      </c>
      <c r="B4" s="10" t="s">
        <v>230</v>
      </c>
      <c r="C4" s="10"/>
      <c r="D4" s="10"/>
      <c r="E4" s="10" t="s">
        <v>437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28</v>
      </c>
      <c r="C5" s="9" t="s">
        <v>31</v>
      </c>
      <c r="D5" s="62" t="s">
        <v>438</v>
      </c>
      <c r="E5" s="51" t="s">
        <v>439</v>
      </c>
      <c r="F5" s="51" t="s">
        <v>440</v>
      </c>
      <c r="G5" s="51" t="s">
        <v>441</v>
      </c>
      <c r="H5" s="51" t="s">
        <v>442</v>
      </c>
      <c r="I5" s="51" t="s">
        <v>443</v>
      </c>
      <c r="J5" s="51" t="s">
        <v>444</v>
      </c>
      <c r="K5" s="51" t="s">
        <v>445</v>
      </c>
      <c r="L5" s="51" t="s">
        <v>446</v>
      </c>
      <c r="M5" s="51" t="s">
        <v>447</v>
      </c>
      <c r="N5" s="51" t="s">
        <v>448</v>
      </c>
    </row>
    <row r="6" ht="19.5" customHeight="1" spans="1:14">
      <c r="A6" s="63">
        <v>1</v>
      </c>
      <c r="B6" s="63">
        <v>2</v>
      </c>
      <c r="C6" s="63">
        <v>3</v>
      </c>
      <c r="D6" s="10">
        <v>4</v>
      </c>
      <c r="E6" s="51">
        <v>5</v>
      </c>
      <c r="F6" s="63">
        <v>6</v>
      </c>
      <c r="G6" s="51">
        <v>7</v>
      </c>
      <c r="H6" s="64">
        <v>8</v>
      </c>
      <c r="I6" s="51">
        <v>9</v>
      </c>
      <c r="J6" s="51">
        <v>10</v>
      </c>
      <c r="K6" s="51">
        <v>11</v>
      </c>
      <c r="L6" s="64">
        <v>12</v>
      </c>
      <c r="M6" s="51">
        <v>13</v>
      </c>
      <c r="N6" s="68">
        <v>14</v>
      </c>
    </row>
    <row r="7" ht="18.75" customHeight="1" spans="1:14">
      <c r="A7" s="6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topLeftCell="C1" workbookViewId="0">
      <pane ySplit="1" topLeftCell="A2" activePane="bottomLeft" state="frozen"/>
      <selection/>
      <selection pane="bottomLeft" activeCell="H24" sqref="H24"/>
    </sheetView>
  </sheetViews>
  <sheetFormatPr defaultColWidth="9.13888888888889" defaultRowHeight="12" customHeight="1" outlineLevelRow="6"/>
  <cols>
    <col min="1" max="1" width="26.4259259259259" customWidth="1"/>
    <col min="2" max="5" width="26.8518518518519" customWidth="1"/>
    <col min="6" max="6" width="23.5740740740741" customWidth="1"/>
    <col min="7" max="7" width="25" customWidth="1"/>
    <col min="8" max="9" width="23.5740740740741" customWidth="1"/>
    <col min="10" max="10" width="26.8518518518519" customWidth="1"/>
  </cols>
  <sheetData>
    <row r="1" customHeight="1" spans="10:10">
      <c r="J1" s="53" t="s">
        <v>449</v>
      </c>
    </row>
    <row r="2" ht="28.5" customHeight="1" spans="1:10">
      <c r="A2" s="49" t="s">
        <v>450</v>
      </c>
      <c r="B2" s="3"/>
      <c r="C2" s="3"/>
      <c r="D2" s="3"/>
      <c r="E2" s="3"/>
      <c r="F2" s="50"/>
      <c r="G2" s="3"/>
      <c r="H2" s="50"/>
      <c r="I2" s="50"/>
      <c r="J2" s="3"/>
    </row>
    <row r="3" ht="17.25" customHeight="1" spans="1:1">
      <c r="A3" s="4" t="str">
        <f>"单位名称："&amp;"曲靖经济技术开发区党政办公室"</f>
        <v>单位名称：曲靖经济技术开发区党政办公室</v>
      </c>
    </row>
    <row r="4" ht="44.25" customHeight="1" spans="1:10">
      <c r="A4" s="46" t="s">
        <v>299</v>
      </c>
      <c r="B4" s="46" t="s">
        <v>300</v>
      </c>
      <c r="C4" s="46" t="s">
        <v>301</v>
      </c>
      <c r="D4" s="46" t="s">
        <v>302</v>
      </c>
      <c r="E4" s="46" t="s">
        <v>303</v>
      </c>
      <c r="F4" s="51" t="s">
        <v>304</v>
      </c>
      <c r="G4" s="46" t="s">
        <v>305</v>
      </c>
      <c r="H4" s="51" t="s">
        <v>306</v>
      </c>
      <c r="I4" s="51" t="s">
        <v>307</v>
      </c>
      <c r="J4" s="46" t="s">
        <v>308</v>
      </c>
    </row>
    <row r="5" ht="14.25" customHeight="1" spans="1:10">
      <c r="A5" s="46">
        <v>1</v>
      </c>
      <c r="B5" s="51">
        <v>2</v>
      </c>
      <c r="C5" s="52">
        <v>3</v>
      </c>
      <c r="D5" s="52">
        <v>4</v>
      </c>
      <c r="E5" s="52">
        <v>5</v>
      </c>
      <c r="F5" s="52">
        <v>6</v>
      </c>
      <c r="G5" s="51">
        <v>7</v>
      </c>
      <c r="H5" s="52">
        <v>8</v>
      </c>
      <c r="I5" s="51">
        <v>9</v>
      </c>
      <c r="J5" s="51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tabSelected="1" topLeftCell="B1" workbookViewId="0">
      <pane ySplit="1" topLeftCell="A2" activePane="bottomLeft" state="frozen"/>
      <selection/>
      <selection pane="bottomLeft" activeCell="G17" sqref="G17"/>
    </sheetView>
  </sheetViews>
  <sheetFormatPr defaultColWidth="9.13888888888889" defaultRowHeight="12" customHeight="1" outlineLevelRow="7" outlineLevelCol="7"/>
  <cols>
    <col min="1" max="1" width="22.712962962963" customWidth="1"/>
    <col min="2" max="2" width="24.5740740740741" customWidth="1"/>
    <col min="3" max="3" width="30.4259259259259" customWidth="1"/>
    <col min="4" max="5" width="23.5740740740741" customWidth="1"/>
    <col min="6" max="8" width="32.1388888888889" customWidth="1"/>
  </cols>
  <sheetData>
    <row r="1" ht="14.25" customHeight="1" spans="8:8">
      <c r="H1" s="40" t="s">
        <v>451</v>
      </c>
    </row>
    <row r="2" ht="28.5" customHeight="1" spans="1:8">
      <c r="A2" s="41" t="s">
        <v>452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"单位名称："&amp;"曲靖经济技术开发区党政办公室"</f>
        <v>单位名称：曲靖经济技术开发区党政办公室</v>
      </c>
      <c r="B3" s="21"/>
    </row>
    <row r="4" ht="18" customHeight="1" spans="1:8">
      <c r="A4" s="24" t="s">
        <v>395</v>
      </c>
      <c r="B4" s="24" t="s">
        <v>453</v>
      </c>
      <c r="C4" s="24" t="s">
        <v>454</v>
      </c>
      <c r="D4" s="24" t="s">
        <v>455</v>
      </c>
      <c r="E4" s="24" t="s">
        <v>456</v>
      </c>
      <c r="F4" s="43" t="s">
        <v>457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405</v>
      </c>
      <c r="G5" s="46" t="s">
        <v>458</v>
      </c>
      <c r="H5" s="46" t="s">
        <v>459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/>
      <c r="B8" s="48"/>
      <c r="C8" s="48"/>
      <c r="D8" s="48"/>
      <c r="E8" s="48"/>
      <c r="F8" s="13"/>
      <c r="G8" s="15"/>
      <c r="H8" s="15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topLeftCell="D1" workbookViewId="0">
      <pane ySplit="1" topLeftCell="A2" activePane="bottomLeft" state="frozen"/>
      <selection/>
      <selection pane="bottomLeft" activeCell="J18" sqref="J18"/>
    </sheetView>
  </sheetViews>
  <sheetFormatPr defaultColWidth="9.13888888888889" defaultRowHeight="14.25" customHeight="1"/>
  <cols>
    <col min="1" max="3" width="23.5740740740741" customWidth="1"/>
    <col min="4" max="7" width="27" customWidth="1"/>
    <col min="8" max="8" width="20.1388888888889" customWidth="1"/>
    <col min="9" max="9" width="33.8518518518519" customWidth="1"/>
    <col min="10" max="10" width="32.1388888888889" customWidth="1"/>
    <col min="11" max="11" width="17.5740740740741" customWidth="1"/>
  </cols>
  <sheetData>
    <row r="1" ht="13.5" customHeight="1" spans="4:11">
      <c r="D1" s="19"/>
      <c r="E1" s="19"/>
      <c r="F1" s="19"/>
      <c r="G1" s="19"/>
      <c r="K1" s="36" t="s">
        <v>460</v>
      </c>
    </row>
    <row r="2" ht="27.75" customHeight="1" spans="1:11">
      <c r="A2" s="20" t="s">
        <v>461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"单位名称："&amp;"曲靖经济技术开发区党政办公室"</f>
        <v>单位名称：曲靖经济技术开发区党政办公室</v>
      </c>
      <c r="B3" s="21"/>
      <c r="C3" s="21"/>
      <c r="D3" s="21"/>
      <c r="E3" s="21"/>
      <c r="F3" s="21"/>
      <c r="G3" s="21"/>
      <c r="H3" s="22"/>
      <c r="I3" s="22"/>
      <c r="J3" s="22"/>
      <c r="K3" s="275" t="s">
        <v>2</v>
      </c>
    </row>
    <row r="4" ht="21.75" customHeight="1" spans="1:11">
      <c r="A4" s="23" t="s">
        <v>272</v>
      </c>
      <c r="B4" s="23" t="s">
        <v>225</v>
      </c>
      <c r="C4" s="23" t="s">
        <v>223</v>
      </c>
      <c r="D4" s="24" t="s">
        <v>226</v>
      </c>
      <c r="E4" s="24" t="s">
        <v>227</v>
      </c>
      <c r="F4" s="24" t="s">
        <v>273</v>
      </c>
      <c r="G4" s="24" t="s">
        <v>274</v>
      </c>
      <c r="H4" s="25" t="s">
        <v>28</v>
      </c>
      <c r="I4" s="37" t="s">
        <v>462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31</v>
      </c>
      <c r="J5" s="24" t="s">
        <v>32</v>
      </c>
      <c r="K5" s="24" t="s">
        <v>33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30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98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9.13888888888889" defaultRowHeight="14.25" customHeight="1" outlineLevelCol="6"/>
  <cols>
    <col min="1" max="1" width="27.4259259259259" customWidth="1"/>
    <col min="2" max="2" width="30.712962962963" customWidth="1"/>
    <col min="3" max="3" width="27.4259259259259" customWidth="1"/>
    <col min="4" max="4" width="26.8518518518519" customWidth="1"/>
    <col min="5" max="7" width="30.4259259259259" customWidth="1"/>
  </cols>
  <sheetData>
    <row r="1" ht="13.5" customHeight="1" spans="4:7">
      <c r="D1" s="1"/>
      <c r="E1"/>
      <c r="F1"/>
      <c r="G1" s="2" t="s">
        <v>463</v>
      </c>
    </row>
    <row r="2" ht="27.75" customHeight="1" spans="1:7">
      <c r="A2" s="3" t="s">
        <v>464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"单位名称："&amp;"曲靖经济技术开发区党政办公室"</f>
        <v>单位名称：曲靖经济技术开发区党政办公室</v>
      </c>
      <c r="B3" s="5"/>
      <c r="C3" s="5"/>
      <c r="D3" s="5"/>
      <c r="E3" s="6"/>
      <c r="F3" s="6"/>
      <c r="G3" s="275" t="s">
        <v>2</v>
      </c>
    </row>
    <row r="4" ht="21.75" customHeight="1" spans="1:7">
      <c r="A4" s="8" t="s">
        <v>223</v>
      </c>
      <c r="B4" s="8" t="s">
        <v>272</v>
      </c>
      <c r="C4" s="8" t="s">
        <v>225</v>
      </c>
      <c r="D4" s="9" t="s">
        <v>465</v>
      </c>
      <c r="E4" s="10" t="s">
        <v>31</v>
      </c>
      <c r="F4" s="10"/>
      <c r="G4" s="10"/>
    </row>
    <row r="5" ht="21.75" customHeight="1" spans="1:7">
      <c r="A5" s="8"/>
      <c r="B5" s="8"/>
      <c r="C5" s="8"/>
      <c r="D5" s="9"/>
      <c r="E5" s="10" t="str">
        <f>"2025"&amp;"年 "</f>
        <v>2025年 </v>
      </c>
      <c r="F5" s="9" t="str">
        <f>"2025"+1&amp;"年 "</f>
        <v>2026年 </v>
      </c>
      <c r="G5" s="9" t="str">
        <f>"2025"+2&amp;"年 "</f>
        <v>2027年 </v>
      </c>
    </row>
    <row r="6" ht="40.5" customHeight="1" spans="1:7">
      <c r="A6" s="8"/>
      <c r="B6" s="8"/>
      <c r="C6" s="8"/>
      <c r="D6" s="9"/>
      <c r="E6" s="10"/>
      <c r="F6" s="9" t="s">
        <v>30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42</v>
      </c>
      <c r="B8" s="14"/>
      <c r="C8" s="14"/>
      <c r="D8" s="14"/>
      <c r="E8" s="15">
        <v>766.78</v>
      </c>
      <c r="F8" s="15"/>
      <c r="G8" s="15"/>
    </row>
    <row r="9" ht="24.75" customHeight="1" spans="1:7">
      <c r="A9" s="14"/>
      <c r="B9" s="13" t="s">
        <v>466</v>
      </c>
      <c r="C9" s="13" t="s">
        <v>292</v>
      </c>
      <c r="D9" s="13" t="s">
        <v>467</v>
      </c>
      <c r="E9" s="15">
        <v>30</v>
      </c>
      <c r="F9" s="15"/>
      <c r="G9" s="15"/>
    </row>
    <row r="10" ht="24.75" customHeight="1" spans="1:7">
      <c r="A10" s="13"/>
      <c r="B10" s="13" t="s">
        <v>466</v>
      </c>
      <c r="C10" s="13" t="s">
        <v>289</v>
      </c>
      <c r="D10" s="13" t="s">
        <v>467</v>
      </c>
      <c r="E10" s="15">
        <v>30</v>
      </c>
      <c r="F10" s="15"/>
      <c r="G10" s="15"/>
    </row>
    <row r="11" ht="24.75" customHeight="1" spans="1:7">
      <c r="A11" s="13"/>
      <c r="B11" s="13" t="s">
        <v>466</v>
      </c>
      <c r="C11" s="13" t="s">
        <v>287</v>
      </c>
      <c r="D11" s="13" t="s">
        <v>467</v>
      </c>
      <c r="E11" s="15">
        <v>65</v>
      </c>
      <c r="F11" s="15"/>
      <c r="G11" s="15"/>
    </row>
    <row r="12" ht="24.75" customHeight="1" spans="1:7">
      <c r="A12" s="13"/>
      <c r="B12" s="13" t="s">
        <v>466</v>
      </c>
      <c r="C12" s="13" t="s">
        <v>282</v>
      </c>
      <c r="D12" s="13" t="s">
        <v>467</v>
      </c>
      <c r="E12" s="15">
        <v>100</v>
      </c>
      <c r="F12" s="15"/>
      <c r="G12" s="15"/>
    </row>
    <row r="13" ht="24.75" customHeight="1" spans="1:7">
      <c r="A13" s="13"/>
      <c r="B13" s="13" t="s">
        <v>466</v>
      </c>
      <c r="C13" s="13" t="s">
        <v>277</v>
      </c>
      <c r="D13" s="13" t="s">
        <v>467</v>
      </c>
      <c r="E13" s="15">
        <v>130</v>
      </c>
      <c r="F13" s="15"/>
      <c r="G13" s="15"/>
    </row>
    <row r="14" ht="24.75" customHeight="1" spans="1:7">
      <c r="A14" s="13"/>
      <c r="B14" s="13" t="s">
        <v>466</v>
      </c>
      <c r="C14" s="13" t="s">
        <v>284</v>
      </c>
      <c r="D14" s="13" t="s">
        <v>467</v>
      </c>
      <c r="E14" s="15">
        <v>104</v>
      </c>
      <c r="F14" s="15"/>
      <c r="G14" s="15"/>
    </row>
    <row r="15" ht="24.75" customHeight="1" spans="1:7">
      <c r="A15" s="13"/>
      <c r="B15" s="13" t="s">
        <v>466</v>
      </c>
      <c r="C15" s="13" t="s">
        <v>280</v>
      </c>
      <c r="D15" s="13" t="s">
        <v>467</v>
      </c>
      <c r="E15" s="15">
        <v>300</v>
      </c>
      <c r="F15" s="15"/>
      <c r="G15" s="15"/>
    </row>
    <row r="16" ht="24.75" customHeight="1" spans="1:7">
      <c r="A16" s="13"/>
      <c r="B16" s="13" t="s">
        <v>468</v>
      </c>
      <c r="C16" s="13" t="s">
        <v>294</v>
      </c>
      <c r="D16" s="13" t="s">
        <v>467</v>
      </c>
      <c r="E16" s="15">
        <v>7.78</v>
      </c>
      <c r="F16" s="15"/>
      <c r="G16" s="15"/>
    </row>
    <row r="17" ht="18.75" customHeight="1" spans="1:7">
      <c r="A17" s="16" t="s">
        <v>28</v>
      </c>
      <c r="B17" s="17" t="s">
        <v>469</v>
      </c>
      <c r="C17" s="17"/>
      <c r="D17" s="18"/>
      <c r="E17" s="15">
        <v>766.78</v>
      </c>
      <c r="F17" s="15"/>
      <c r="G17" s="15"/>
    </row>
  </sheetData>
  <mergeCells count="12">
    <mergeCell ref="A2:G2"/>
    <mergeCell ref="A3:D3"/>
    <mergeCell ref="E4:G4"/>
    <mergeCell ref="A17:D17"/>
    <mergeCell ref="A4:A6"/>
    <mergeCell ref="A8:A1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geniusmao</cp:lastModifiedBy>
  <dcterms:created xsi:type="dcterms:W3CDTF">2025-03-01T13:39:00Z</dcterms:created>
  <dcterms:modified xsi:type="dcterms:W3CDTF">2025-03-05T05:11:32Z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05780BE14B804FE7B0389A1A4AA9CD4F_13</vt:lpwstr>
  </property>
  <property fmtid="{D5CDD505-2E9C-101B-9397-08002B2CF9AE}" pid="3" name="KSOProductBuildVer">
    <vt:lpwstr>2052-12.1.0.20305</vt:lpwstr>
  </property>
</Properties>
</file>