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18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部门项目中期规划预算表13!$A:$A,部门项目中期规划预算表13!$1:$1</definedName>
    <definedName name="_xlnm.Print_Titles" localSheetId="13">部门政府采购预算表08!$A:$A,部门政府采购预算表08!$1:$1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6">'区对下转移支付绩效目标表10-2'!$A:$A,'区对下转移支付绩效目标表10-2'!$1:$1</definedName>
    <definedName name="_xlnm.Print_Titles" localSheetId="15">'区对下转移支付预算表10-1'!$A:$A,'区对下转移支付预算表10-1'!$1:$1</definedName>
    <definedName name="_xlnm.Print_Titles" localSheetId="18">上级补助项目支出预算表12!$A:$A,上级补助项目支出预算表12!$1:$1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新增资产配置表11!$A:$A,新增资产配置表11!$1:$1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政府购买服务预算表09!$A:$A,政府购买服务预算表09!$1:$1</definedName>
    <definedName name="_xlnm.Print_Titles" localSheetId="11">政府性基金预算支出预算表06!$A:$A,政府性基金预算支出预算表06!$1:$1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/>
  <c r="A3" i="19"/>
  <c r="A3" i="18"/>
  <c r="A3" i="17"/>
  <c r="A3" i="16"/>
  <c r="A3" i="15"/>
  <c r="A3" i="14"/>
  <c r="A3" i="13"/>
  <c r="A3" i="12"/>
  <c r="A3" i="10"/>
  <c r="A3" i="9"/>
  <c r="A3" i="8"/>
  <c r="A3" i="7"/>
  <c r="A3" i="6"/>
  <c r="A3" i="5"/>
  <c r="A3" i="4"/>
  <c r="A3" i="3"/>
  <c r="A3" i="2"/>
  <c r="A3" i="1"/>
  <c r="C11" i="4"/>
  <c r="C10"/>
  <c r="C9"/>
  <c r="C8"/>
  <c r="C36" i="1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<sst xmlns="http://schemas.openxmlformats.org/spreadsheetml/2006/main" count="1043" uniqueCount="403">
  <si>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</si>
  <si>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</si>
  <si>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</si>
  <si>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</si>
  <si>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</si>
  <si>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</si>
  <si>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</si>
  <si>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</si>
  <si>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</si>
  <si>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</si>
  <si>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</si>
  <si>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</si>
  <si>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</si>
  <si>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</si>
  <si>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</si>
  <si>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</si>
  <si>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</si>
  <si>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</si>
  <si>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</si>
  <si>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</si>
  <si>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</si>
  <si>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</si>
  <si>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</si>
  <si>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</si>
  <si>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</si>
  <si>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</si>
  <si>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</si>
  <si>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</si>
  <si>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</si>
  <si>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</si>
  <si>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</si>
  <si>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</si>
  <si>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</si>
  <si>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</si>
  <si>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</si>
  <si>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</si>
  <si>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</si>
  <si>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</si>
  <si>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</si>
  <si>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</si>
  <si>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</si>
  <si>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</si>
  <si>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706</t>
  </si>
  <si>
    <t>706001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</si>
  <si>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</si>
  <si>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</si>
  <si>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</si>
  <si>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</si>
  <si>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</si>
  <si>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</si>
  <si>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</si>
  <si>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</si>
  <si>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</si>
  <si>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</si>
  <si>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</si>
  <si>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</si>
  <si>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</si>
  <si>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</si>
  <si>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</si>
  <si>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</si>
  <si>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</si>
  <si>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</si>
  <si>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</si>
  <si>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</si>
  <si>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</si>
  <si>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</si>
  <si>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</si>
  <si>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</si>
  <si>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</si>
  <si>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</si>
  <si>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</si>
  <si>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</si>
  <si>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</si>
  <si>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</si>
  <si>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</si>
  <si>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</si>
  <si>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</si>
  <si>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</si>
  <si>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</si>
  <si>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</si>
  <si>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</si>
  <si>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</si>
  <si>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</si>
  <si>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</si>
  <si>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</si>
  <si>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</si>
  <si>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</si>
  <si>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</si>
  <si>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</si>
  <si>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</si>
  <si>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</si>
  <si>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</si>
  <si>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</si>
  <si>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</si>
  <si>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</si>
  <si>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</si>
  <si>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</si>
  <si>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</si>
  <si>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</si>
  <si>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</si>
  <si>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</si>
  <si>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</si>
  <si>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</si>
  <si>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</si>
  <si>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</si>
  <si>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</si>
  <si>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</si>
  <si>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</si>
  <si>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</si>
  <si>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</si>
  <si>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</si>
  <si>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</si>
  <si>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</si>
  <si>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</si>
  <si>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</si>
  <si>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</si>
  <si>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</si>
  <si>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</si>
  <si>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</si>
  <si>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</si>
  <si>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</si>
  <si>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</si>
  <si>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</si>
  <si>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</si>
  <si>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</si>
  <si>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</si>
  <si>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</si>
  <si>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</si>
  <si>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</si>
  <si>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</si>
  <si>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</si>
  <si>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</si>
  <si>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</si>
  <si>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</si>
  <si>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</si>
  <si>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</si>
  <si>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</si>
  <si>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</si>
  <si>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</si>
  <si>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</si>
  <si>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</si>
  <si>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</si>
  <si>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</si>
  <si>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</si>
  <si>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</si>
  <si>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</si>
  <si>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</si>
  <si>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</si>
  <si>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</si>
  <si>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</si>
  <si>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</si>
  <si>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</si>
  <si>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</si>
  <si>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</si>
  <si>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</si>
  <si>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</si>
  <si>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</si>
  <si>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</si>
  <si>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</si>
  <si>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</si>
  <si>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</si>
  <si>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</si>
  <si>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职工基本医疗保险缴费</t>
  </si>
  <si>
    <t>06</t>
  </si>
  <si>
    <t>公务接待费</t>
  </si>
  <si>
    <t>公务员医疗补助缴费</t>
  </si>
  <si>
    <t>09</t>
  </si>
  <si>
    <t>维修（护）费</t>
  </si>
  <si>
    <t>其他社会保障缴费</t>
  </si>
  <si>
    <t>505</t>
  </si>
  <si>
    <t>对事业单位经常性补助</t>
  </si>
  <si>
    <t>302</t>
  </si>
  <si>
    <t>商品和服务支出</t>
  </si>
  <si>
    <t>办公费</t>
  </si>
  <si>
    <t>物业管理费</t>
  </si>
  <si>
    <t>28</t>
  </si>
  <si>
    <t>工会经费</t>
  </si>
  <si>
    <t>29</t>
  </si>
  <si>
    <t>福利费</t>
  </si>
  <si>
    <t>39</t>
  </si>
  <si>
    <t>其他交通费用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</si>
  <si>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</si>
  <si>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</si>
  <si>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</si>
  <si>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</si>
  <si>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</si>
  <si>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</si>
  <si>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</si>
  <si>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</si>
  <si>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</si>
  <si>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</si>
  <si>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</si>
  <si>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</si>
  <si>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</si>
  <si>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</si>
  <si>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</si>
  <si>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</si>
  <si>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</si>
  <si>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</si>
  <si>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</si>
  <si>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</si>
  <si>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</si>
  <si>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</si>
  <si>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</si>
  <si>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</si>
  <si>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</si>
  <si>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</si>
  <si>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</si>
  <si>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530303210000000000520</t>
  </si>
  <si>
    <t>事业人员支出工资</t>
  </si>
  <si>
    <t>30101</t>
  </si>
  <si>
    <t>30102</t>
  </si>
  <si>
    <t>30103</t>
  </si>
  <si>
    <t>530303241100002362416</t>
  </si>
  <si>
    <t>事业人员参照公务员规范后绩效奖</t>
  </si>
  <si>
    <t>30107</t>
  </si>
  <si>
    <t>530303210000000000521</t>
  </si>
  <si>
    <t>30108</t>
  </si>
  <si>
    <t>30110</t>
  </si>
  <si>
    <t>30112</t>
  </si>
  <si>
    <t>530303210000000000522</t>
  </si>
  <si>
    <t>30113</t>
  </si>
  <si>
    <t>530303210000000000523</t>
  </si>
  <si>
    <t>30199</t>
  </si>
  <si>
    <t>530303210000000000525</t>
  </si>
  <si>
    <t>其他公用支出</t>
  </si>
  <si>
    <t>30201</t>
  </si>
  <si>
    <t>530303210000000000613</t>
  </si>
  <si>
    <t>30217</t>
  </si>
  <si>
    <t>530303210000000000524</t>
  </si>
  <si>
    <t>30228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</si>
  <si>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</si>
  <si>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</si>
  <si>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</si>
  <si>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</si>
  <si>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</si>
  <si>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</si>
  <si>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</si>
  <si>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</si>
  <si>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城市管理综合执法专项经费</t>
  </si>
  <si>
    <t>专项业务类</t>
  </si>
  <si>
    <t>530303210000000000189</t>
  </si>
  <si>
    <t>经开区环卫设施设备维护经费</t>
  </si>
  <si>
    <t>事业发展类</t>
  </si>
  <si>
    <t>530303241100002474042</t>
  </si>
  <si>
    <t>30213</t>
  </si>
  <si>
    <t>垃圾处置专项经费</t>
  </si>
  <si>
    <t>530303221100000686755</t>
  </si>
  <si>
    <t>30209</t>
  </si>
  <si>
    <t>历年各项欠款专项经费</t>
  </si>
  <si>
    <t>530303221100000694521</t>
  </si>
  <si>
    <t>曲靖经济技术开发区环卫运行项目专项经费</t>
  </si>
  <si>
    <t>530303221100001173123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</si>
  <si>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</si>
  <si>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</si>
  <si>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</si>
  <si>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</si>
  <si>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</si>
  <si>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</si>
  <si>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</si>
  <si>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</si>
  <si>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</si>
  <si>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</si>
  <si>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</si>
  <si>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</si>
  <si>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</si>
  <si>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</si>
  <si>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道路清扫保洁面积</t>
  </si>
  <si>
    <t>&gt;=</t>
  </si>
  <si>
    <t>2828668.24</t>
  </si>
  <si>
    <t>平方米</t>
  </si>
  <si>
    <t>定量指标</t>
  </si>
  <si>
    <t>反映清扫保洁面积之和。</t>
  </si>
  <si>
    <t>质量指标</t>
  </si>
  <si>
    <t>清扫保洁合格率</t>
  </si>
  <si>
    <t>=</t>
  </si>
  <si>
    <t>100</t>
  </si>
  <si>
    <t>%</t>
  </si>
  <si>
    <t>反映清扫保洁验收合格的情况。</t>
  </si>
  <si>
    <t>时效指标</t>
  </si>
  <si>
    <t>清扫及时性</t>
  </si>
  <si>
    <t>反映清扫保洁完成及时性</t>
  </si>
  <si>
    <t>效益指标</t>
  </si>
  <si>
    <t>社会效益指标</t>
  </si>
  <si>
    <t>城乡人居环境改善情况</t>
  </si>
  <si>
    <t>作用明显</t>
  </si>
  <si>
    <t>定性指标</t>
  </si>
  <si>
    <t>反映对城乡人居环境产生的有利影响。</t>
  </si>
  <si>
    <t>满意度指标</t>
  </si>
  <si>
    <t>服务对象满意度指标</t>
  </si>
  <si>
    <t>服务受益人员满意度</t>
  </si>
  <si>
    <t>90</t>
  </si>
  <si>
    <t>反映服务受益人员满意程度。</t>
  </si>
  <si>
    <t>环卫设施设备日常维护及时性</t>
  </si>
  <si>
    <t>反映环卫设施设备日常维护及时性。</t>
  </si>
  <si>
    <t>生活垃圾处置数量</t>
  </si>
  <si>
    <t>59702</t>
  </si>
  <si>
    <t>吨</t>
  </si>
  <si>
    <t>反映生活垃圾处置数量</t>
  </si>
  <si>
    <t>垃圾处置覆盖率</t>
  </si>
  <si>
    <t>反映垃圾处置覆盖范围</t>
  </si>
  <si>
    <t>反映城乡人居环境的有利影响</t>
  </si>
  <si>
    <t>项目受益人口数</t>
  </si>
  <si>
    <t>万人次</t>
  </si>
  <si>
    <t>反映项目受益总人数</t>
  </si>
  <si>
    <t>合同执行率</t>
  </si>
  <si>
    <t>个</t>
  </si>
  <si>
    <t>反映项目执行情况。</t>
  </si>
  <si>
    <t>履约成本合规性</t>
  </si>
  <si>
    <t>考察项目是否依据合同进度及验收情况进行款项支付。</t>
  </si>
  <si>
    <t>资金及时完成率</t>
  </si>
  <si>
    <t>反映资金支付的及时情况</t>
  </si>
  <si>
    <t>综合使用率</t>
  </si>
  <si>
    <t>反映设施建成后的利用、使用的情况。</t>
  </si>
  <si>
    <t>受益人群满意度</t>
  </si>
  <si>
    <t>调查人群中对设施建设或设施运行的满意度。
受益人群覆盖率=（调查人群中对设施建设或设施运行的人数/问卷调查人数）*100%</t>
  </si>
  <si>
    <t>查处行政处罚案件数量</t>
  </si>
  <si>
    <t>反映查处行政处罚案件数数量</t>
  </si>
  <si>
    <t>执法人员培训人次</t>
  </si>
  <si>
    <t>150</t>
  </si>
  <si>
    <t>人次</t>
  </si>
  <si>
    <t>反映执法人员培训人次</t>
  </si>
  <si>
    <t>行政处罚案件完结率</t>
  </si>
  <si>
    <t>考察行政处罚案件完结情况</t>
  </si>
  <si>
    <t>执法人员培训合格率</t>
  </si>
  <si>
    <t>考察执法人员培训合格情况</t>
  </si>
  <si>
    <t>案件查处及时率</t>
  </si>
  <si>
    <t>反映查处行政案件的及时性</t>
  </si>
  <si>
    <t>助推文明城市建设</t>
  </si>
  <si>
    <t>反映项目实施是否有助推文明城市建设的作用。</t>
  </si>
  <si>
    <t>反映社会公众对综合执法局履职情况的满意程度</t>
  </si>
  <si>
    <t>预算05-3表</t>
  </si>
  <si>
    <t>项目支出绩效目标表（另文下达）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</si>
  <si>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</si>
  <si>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</si>
  <si>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</si>
  <si>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</si>
  <si>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</si>
  <si>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</si>
  <si>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</si>
  <si>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</si>
  <si>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</si>
  <si>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</si>
  <si>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</si>
  <si>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</si>
  <si>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</si>
  <si>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</si>
  <si>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</si>
  <si>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</si>
  <si>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</si>
  <si>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</si>
  <si>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</si>
  <si>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</si>
  <si>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</si>
  <si>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</si>
  <si>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</si>
  <si>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</si>
  <si>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</si>
  <si>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</si>
  <si>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</si>
  <si>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</si>
  <si>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预算10-1表</t>
  </si>
  <si>
    <t>区对下转移支付预算表</t>
  </si>
  <si>
    <t>单位名称（项目）</t>
  </si>
  <si>
    <t>地区</t>
  </si>
  <si>
    <t>政府性基金</t>
  </si>
  <si>
    <t>翠峰街道</t>
  </si>
  <si>
    <t>西城街道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</si>
  <si>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</si>
  <si>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</si>
  <si>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</si>
  <si>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</si>
  <si>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</si>
  <si>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</si>
  <si>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</si>
  <si>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</si>
  <si>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</si>
  <si>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</si>
  <si>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</si>
  <si>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</si>
  <si>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</si>
  <si>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</si>
  <si>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</si>
  <si>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</si>
  <si>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</si>
  <si>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</si>
  <si>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</si>
  <si>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</si>
  <si>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</si>
  <si>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</si>
  <si>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</si>
  <si>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/>
  </si>
  <si>
    <t>曲靖经济技术开发区城市综合行政执法局</t>
  </si>
  <si>
    <t>单位名称：曲靖经济技术开发区城市综合行政执法局</t>
  </si>
  <si>
    <t>说明：曲靖经济技术开发区城市综合行政执法局2024年无项目支出（另文下达），故此表为空。</t>
  </si>
  <si>
    <t>说明：曲靖经济技术开发区城市综合行政执法局2024年无政府性基金预算支出，故此表为空。</t>
  </si>
  <si>
    <t>说明：曲靖经济技术开发区城市综合行政执法局2024年无国有资本经营预算支出，故此表为空。</t>
  </si>
  <si>
    <t>说明：曲靖经济技术开发区城市综合行政执法局2024年无部门政府采购安排支出，故此表为空。</t>
  </si>
  <si>
    <t>说明：曲靖经济技术开发区城市综合行政执法局2024年无政府购买服务预算安排支出，故此表为空。</t>
  </si>
  <si>
    <t>说明：曲靖经济技术开发区城市综合行政执法局2024年无区对下转移支付，故此表为空。</t>
  </si>
  <si>
    <t>说明：曲靖经济技术开发区城市综合行政执法局2024年无区对下转移支付绩效目标，故此表为空。</t>
  </si>
  <si>
    <t>说明：曲靖经济技术开发区城市综合行政执法局2024年无新增资产配置，故此表为空。</t>
  </si>
  <si>
    <t>说明：曲靖经济技术开发区城市综合行政执法局2024年无上级补助项目支出，故此表为空。</t>
  </si>
</sst>
</file>

<file path=xl/styles.xml><?xml version="1.0" encoding="utf-8"?>
<styleSheet xmlns="http://schemas.openxmlformats.org/spreadsheetml/2006/main">
  <numFmts count="5">
    <numFmt numFmtId="178" formatCode="yyyy\-mm\-dd\ hh:mm:ss"/>
    <numFmt numFmtId="179" formatCode="yyyy\-mm\-dd"/>
    <numFmt numFmtId="180" formatCode="#,##0;\-#,##0;;@"/>
    <numFmt numFmtId="181" formatCode="#,##0.00;\-#,##0.00;;@"/>
    <numFmt numFmtId="182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3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theme="1"/>
      <name val="Calibri"/>
      <family val="2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family val="3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family val="2"/>
    </font>
    <font>
      <sz val="12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rgb="FF000000"/>
      <name val="Arial"/>
      <family val="2"/>
    </font>
    <font>
      <sz val="20"/>
      <color rgb="FF000000"/>
      <name val="宋体"/>
      <family val="3"/>
      <charset val="134"/>
    </font>
    <font>
      <sz val="20"/>
      <color rgb="FF000000"/>
      <name val="Microsoft Sans Serif"/>
      <family val="2"/>
    </font>
    <font>
      <sz val="10.5"/>
      <color rgb="FF000000"/>
      <name val="normal"/>
      <family val="1"/>
    </font>
    <font>
      <sz val="10.5"/>
      <color rgb="FF000000"/>
      <name val="SimSun"/>
      <charset val="134"/>
    </font>
    <font>
      <sz val="10.5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theme="1"/>
      <name val="normal"/>
      <family val="1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Microsoft YaHei UI"/>
      <family val="2"/>
      <charset val="134"/>
    </font>
    <font>
      <b/>
      <sz val="10"/>
      <color rgb="FF000000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32">
    <xf numFmtId="0" fontId="0" fillId="0" borderId="0"/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3">
      <alignment horizontal="center" vertical="center"/>
      <protection locked="0"/>
    </xf>
    <xf numFmtId="0" fontId="27" fillId="0" borderId="0">
      <alignment horizontal="center" vertical="center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9" fillId="0" borderId="1">
      <alignment horizontal="center" vertical="center"/>
    </xf>
    <xf numFmtId="0" fontId="4" fillId="0" borderId="0">
      <alignment horizontal="left" vertical="center"/>
      <protection locked="0"/>
    </xf>
    <xf numFmtId="178" fontId="30" fillId="0" borderId="1">
      <alignment horizontal="right" vertical="center"/>
    </xf>
    <xf numFmtId="0" fontId="1" fillId="0" borderId="5">
      <alignment horizontal="center" vertical="center" wrapText="1"/>
      <protection locked="0"/>
    </xf>
    <xf numFmtId="4" fontId="29" fillId="0" borderId="1">
      <alignment horizontal="right" vertical="center"/>
      <protection locked="0"/>
    </xf>
    <xf numFmtId="4" fontId="3" fillId="0" borderId="12">
      <alignment horizontal="right" vertical="center"/>
    </xf>
    <xf numFmtId="0" fontId="4" fillId="0" borderId="10">
      <alignment horizontal="center" vertical="center" wrapText="1"/>
      <protection locked="0"/>
    </xf>
    <xf numFmtId="0" fontId="3" fillId="0" borderId="11">
      <alignment horizontal="left" vertical="center"/>
    </xf>
    <xf numFmtId="179" fontId="30" fillId="0" borderId="1">
      <alignment horizontal="right" vertical="center"/>
    </xf>
    <xf numFmtId="0" fontId="3" fillId="0" borderId="1">
      <alignment horizontal="right" vertical="center"/>
    </xf>
    <xf numFmtId="4" fontId="29" fillId="0" borderId="12">
      <alignment horizontal="right" vertical="center"/>
    </xf>
    <xf numFmtId="0" fontId="3" fillId="0" borderId="7">
      <alignment horizontal="left" vertical="center"/>
      <protection locked="0"/>
    </xf>
    <xf numFmtId="0" fontId="1" fillId="0" borderId="0"/>
    <xf numFmtId="0" fontId="4" fillId="0" borderId="1">
      <alignment vertical="center" wrapText="1"/>
    </xf>
    <xf numFmtId="0" fontId="4" fillId="0" borderId="11">
      <alignment horizontal="center" vertical="center"/>
      <protection locked="0"/>
    </xf>
    <xf numFmtId="0" fontId="1" fillId="0" borderId="0">
      <alignment vertical="top"/>
    </xf>
    <xf numFmtId="0" fontId="4" fillId="0" borderId="3">
      <alignment horizontal="center" vertical="center"/>
    </xf>
    <xf numFmtId="4" fontId="3" fillId="0" borderId="11">
      <alignment horizontal="right" vertical="center"/>
      <protection locked="0"/>
    </xf>
    <xf numFmtId="0" fontId="1" fillId="0" borderId="11">
      <alignment horizontal="center" vertical="center"/>
      <protection locked="0"/>
    </xf>
    <xf numFmtId="0" fontId="1" fillId="0" borderId="0">
      <alignment vertical="center"/>
    </xf>
    <xf numFmtId="0" fontId="1" fillId="0" borderId="0">
      <alignment horizontal="right" vertical="center"/>
    </xf>
    <xf numFmtId="0" fontId="1" fillId="0" borderId="0">
      <alignment horizontal="right" vertical="center"/>
      <protection locked="0"/>
    </xf>
    <xf numFmtId="0" fontId="31" fillId="0" borderId="0">
      <alignment vertical="top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6">
      <alignment horizontal="left" vertical="center"/>
    </xf>
    <xf numFmtId="0" fontId="32" fillId="0" borderId="6">
      <alignment horizontal="center" vertical="center"/>
    </xf>
    <xf numFmtId="0" fontId="7" fillId="0" borderId="0">
      <alignment horizontal="center" vertical="center"/>
    </xf>
    <xf numFmtId="3" fontId="1" fillId="0" borderId="5">
      <alignment horizontal="center" vertical="center"/>
    </xf>
    <xf numFmtId="0" fontId="3" fillId="0" borderId="7">
      <alignment horizontal="right" vertical="center"/>
      <protection locked="0"/>
    </xf>
    <xf numFmtId="0" fontId="1" fillId="0" borderId="1"/>
    <xf numFmtId="0" fontId="29" fillId="0" borderId="4">
      <alignment horizontal="center" vertical="center"/>
    </xf>
    <xf numFmtId="3" fontId="1" fillId="0" borderId="1">
      <alignment horizontal="center" vertical="center"/>
    </xf>
    <xf numFmtId="0" fontId="29" fillId="0" borderId="4">
      <alignment horizontal="center" vertical="center"/>
      <protection locked="0"/>
    </xf>
    <xf numFmtId="0" fontId="20" fillId="0" borderId="1">
      <alignment horizontal="center" vertical="center"/>
    </xf>
    <xf numFmtId="0" fontId="1" fillId="0" borderId="0"/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7" fillId="0" borderId="0">
      <alignment horizontal="center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2">
      <alignment horizontal="right" vertical="center"/>
      <protection locked="0"/>
    </xf>
    <xf numFmtId="4" fontId="29" fillId="0" borderId="1">
      <alignment horizontal="right" vertical="center"/>
    </xf>
    <xf numFmtId="0" fontId="1" fillId="0" borderId="13">
      <alignment horizontal="center" vertical="center" wrapText="1"/>
    </xf>
    <xf numFmtId="0" fontId="31" fillId="0" borderId="0">
      <alignment vertical="top"/>
      <protection locked="0"/>
    </xf>
    <xf numFmtId="0" fontId="1" fillId="0" borderId="11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7">
      <alignment horizontal="center" vertical="center" wrapText="1"/>
    </xf>
    <xf numFmtId="0" fontId="1" fillId="0" borderId="13">
      <alignment horizontal="center" vertical="center"/>
      <protection locked="0"/>
    </xf>
    <xf numFmtId="0" fontId="1" fillId="0" borderId="11">
      <alignment horizontal="center" vertical="center" wrapText="1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3" fillId="0" borderId="0">
      <alignment vertical="top"/>
      <protection locked="0"/>
    </xf>
    <xf numFmtId="49" fontId="4" fillId="0" borderId="7">
      <alignment horizontal="center" vertical="center" wrapText="1"/>
    </xf>
    <xf numFmtId="0" fontId="3" fillId="0" borderId="0">
      <alignment horizontal="left" vertical="center"/>
    </xf>
    <xf numFmtId="0" fontId="3" fillId="0" borderId="11">
      <alignment horizontal="right" vertical="center"/>
      <protection locked="0"/>
    </xf>
    <xf numFmtId="0" fontId="1" fillId="0" borderId="4">
      <alignment horizontal="center" vertical="center"/>
      <protection locked="0"/>
    </xf>
    <xf numFmtId="0" fontId="3" fillId="0" borderId="0">
      <alignment horizontal="right" wrapText="1"/>
      <protection locked="0"/>
    </xf>
    <xf numFmtId="3" fontId="1" fillId="0" borderId="4">
      <alignment horizontal="center" vertical="center"/>
    </xf>
    <xf numFmtId="0" fontId="4" fillId="0" borderId="4">
      <alignment horizontal="center" vertical="center"/>
      <protection locked="0"/>
    </xf>
    <xf numFmtId="0" fontId="1" fillId="0" borderId="9">
      <alignment horizontal="center" vertical="center" wrapText="1"/>
    </xf>
    <xf numFmtId="4" fontId="3" fillId="0" borderId="4">
      <alignment horizontal="right" vertical="center"/>
      <protection locked="0"/>
    </xf>
    <xf numFmtId="0" fontId="3" fillId="0" borderId="11">
      <alignment horizontal="right" vertical="center"/>
    </xf>
    <xf numFmtId="3" fontId="1" fillId="0" borderId="11">
      <alignment horizontal="center" vertical="center"/>
    </xf>
    <xf numFmtId="0" fontId="32" fillId="0" borderId="7">
      <alignment horizontal="center"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/>
    </xf>
    <xf numFmtId="0" fontId="1" fillId="0" borderId="10">
      <alignment horizontal="center" vertical="center" wrapText="1"/>
    </xf>
    <xf numFmtId="0" fontId="4" fillId="0" borderId="4">
      <alignment horizontal="center" vertical="center"/>
    </xf>
    <xf numFmtId="0" fontId="1" fillId="0" borderId="11">
      <alignment horizontal="center" vertical="center"/>
    </xf>
    <xf numFmtId="0" fontId="3" fillId="0" borderId="1">
      <alignment horizontal="left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180" fontId="30" fillId="0" borderId="1">
      <alignment horizontal="right" vertical="center"/>
    </xf>
    <xf numFmtId="181" fontId="30" fillId="0" borderId="1">
      <alignment horizontal="right" vertical="center"/>
    </xf>
    <xf numFmtId="0" fontId="18" fillId="0" borderId="1">
      <alignment horizontal="center" vertical="center" wrapText="1"/>
    </xf>
    <xf numFmtId="0" fontId="33" fillId="0" borderId="0">
      <alignment vertical="top"/>
      <protection locked="0"/>
    </xf>
    <xf numFmtId="0" fontId="3" fillId="0" borderId="11">
      <alignment horizontal="left" vertical="center" wrapText="1"/>
    </xf>
    <xf numFmtId="0" fontId="4" fillId="0" borderId="9">
      <alignment horizontal="center" vertical="center"/>
    </xf>
    <xf numFmtId="181" fontId="30" fillId="0" borderId="1">
      <alignment horizontal="right" vertical="center"/>
    </xf>
    <xf numFmtId="0" fontId="4" fillId="0" borderId="7">
      <alignment horizontal="center" vertical="center" wrapText="1"/>
    </xf>
    <xf numFmtId="10" fontId="30" fillId="0" borderId="1">
      <alignment horizontal="right" vertical="center"/>
    </xf>
    <xf numFmtId="49" fontId="30" fillId="0" borderId="1">
      <alignment horizontal="left" vertical="center" wrapText="1"/>
    </xf>
    <xf numFmtId="49" fontId="1" fillId="0" borderId="0"/>
    <xf numFmtId="0" fontId="20" fillId="0" borderId="0">
      <alignment vertical="top"/>
    </xf>
    <xf numFmtId="0" fontId="4" fillId="0" borderId="0">
      <alignment horizontal="right" wrapText="1"/>
    </xf>
    <xf numFmtId="182" fontId="30" fillId="0" borderId="1">
      <alignment horizontal="right" vertical="center"/>
    </xf>
    <xf numFmtId="0" fontId="22" fillId="0" borderId="0">
      <alignment horizontal="center" vertical="center"/>
    </xf>
    <xf numFmtId="0" fontId="4" fillId="0" borderId="0">
      <protection locked="0"/>
    </xf>
    <xf numFmtId="0" fontId="4" fillId="0" borderId="14">
      <alignment horizontal="center" vertical="center" wrapText="1"/>
    </xf>
    <xf numFmtId="0" fontId="1" fillId="0" borderId="0"/>
    <xf numFmtId="0" fontId="7" fillId="0" borderId="0">
      <alignment horizontal="center" vertical="center"/>
      <protection locked="0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1" fillId="0" borderId="0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4" fillId="0" borderId="5">
      <alignment horizontal="center" vertical="center" wrapText="1"/>
      <protection locked="0"/>
    </xf>
    <xf numFmtId="0" fontId="2" fillId="0" borderId="0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3" fontId="4" fillId="0" borderId="11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1" fillId="0" borderId="11">
      <alignment horizontal="center" vertical="top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1" fillId="0" borderId="1">
      <alignment horizontal="center" vertical="center"/>
    </xf>
    <xf numFmtId="0" fontId="1" fillId="0" borderId="7">
      <alignment horizontal="center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/>
    </xf>
    <xf numFmtId="0" fontId="4" fillId="0" borderId="11">
      <alignment horizontal="center" vertical="center"/>
    </xf>
    <xf numFmtId="0" fontId="3" fillId="0" borderId="0">
      <alignment horizontal="right"/>
    </xf>
    <xf numFmtId="0" fontId="1" fillId="0" borderId="0"/>
    <xf numFmtId="0" fontId="1" fillId="0" borderId="11">
      <alignment horizontal="center" vertical="center" wrapText="1"/>
    </xf>
    <xf numFmtId="49" fontId="1" fillId="0" borderId="0">
      <protection locked="0"/>
    </xf>
    <xf numFmtId="0" fontId="1" fillId="0" borderId="9">
      <alignment horizontal="center" vertical="center" wrapText="1"/>
    </xf>
    <xf numFmtId="3" fontId="4" fillId="0" borderId="11">
      <alignment horizontal="center" vertical="center"/>
      <protection locked="0"/>
    </xf>
    <xf numFmtId="0" fontId="1" fillId="0" borderId="0">
      <alignment vertical="top"/>
      <protection locked="0"/>
    </xf>
    <xf numFmtId="3" fontId="4" fillId="0" borderId="11">
      <alignment horizontal="center" vertical="center"/>
    </xf>
    <xf numFmtId="0" fontId="3" fillId="0" borderId="6">
      <alignment horizontal="left" vertical="center"/>
      <protection locked="0"/>
    </xf>
    <xf numFmtId="0" fontId="1" fillId="0" borderId="9">
      <alignment horizontal="center" vertical="center"/>
    </xf>
    <xf numFmtId="0" fontId="3" fillId="0" borderId="0">
      <alignment horizontal="left" vertical="center" wrapText="1"/>
      <protection locked="0"/>
    </xf>
    <xf numFmtId="0" fontId="1" fillId="0" borderId="12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26" fillId="0" borderId="0">
      <alignment horizontal="center" vertical="center"/>
    </xf>
    <xf numFmtId="0" fontId="9" fillId="0" borderId="0">
      <alignment horizontal="right"/>
      <protection locked="0"/>
    </xf>
    <xf numFmtId="49" fontId="9" fillId="0" borderId="0">
      <protection locked="0"/>
    </xf>
    <xf numFmtId="0" fontId="1" fillId="0" borderId="0">
      <alignment vertical="center"/>
    </xf>
    <xf numFmtId="49" fontId="4" fillId="0" borderId="2">
      <alignment horizontal="center" vertical="center" wrapText="1"/>
      <protection locked="0"/>
    </xf>
    <xf numFmtId="0" fontId="7" fillId="0" borderId="0">
      <alignment horizontal="center" vertical="center" wrapText="1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3" fillId="0" borderId="0">
      <alignment horizontal="left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3" fillId="0" borderId="1">
      <alignment vertical="center" wrapText="1"/>
    </xf>
    <xf numFmtId="0" fontId="1" fillId="0" borderId="0">
      <alignment horizontal="right"/>
    </xf>
    <xf numFmtId="0" fontId="3" fillId="0" borderId="1">
      <alignment horizontal="center" vertical="center" wrapText="1"/>
      <protection locked="0"/>
    </xf>
    <xf numFmtId="0" fontId="10" fillId="0" borderId="0">
      <alignment horizontal="center" vertical="center"/>
    </xf>
    <xf numFmtId="0" fontId="10" fillId="0" borderId="0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3" fillId="0" borderId="7">
      <alignment horizontal="left" vertical="center"/>
    </xf>
    <xf numFmtId="0" fontId="3" fillId="0" borderId="1">
      <alignment horizontal="left" vertical="center" wrapText="1"/>
    </xf>
    <xf numFmtId="0" fontId="4" fillId="0" borderId="13">
      <alignment horizontal="center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" fillId="0" borderId="11">
      <alignment horizontal="right" vertical="center"/>
    </xf>
    <xf numFmtId="0" fontId="7" fillId="0" borderId="0">
      <alignment horizontal="center" vertical="center"/>
    </xf>
    <xf numFmtId="0" fontId="1" fillId="0" borderId="0"/>
    <xf numFmtId="0" fontId="8" fillId="0" borderId="0">
      <alignment horizontal="center" vertical="center" wrapText="1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left"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9">
      <alignment horizontal="center" vertical="center" wrapText="1"/>
      <protection locked="0"/>
    </xf>
    <xf numFmtId="0" fontId="3" fillId="0" borderId="13">
      <alignment horizontal="left" vertical="center"/>
    </xf>
    <xf numFmtId="0" fontId="4" fillId="0" borderId="14">
      <alignment horizontal="center" vertical="center"/>
    </xf>
    <xf numFmtId="0" fontId="4" fillId="0" borderId="9">
      <alignment horizontal="center" vertical="center" wrapText="1"/>
    </xf>
    <xf numFmtId="0" fontId="4" fillId="0" borderId="12">
      <alignment horizontal="center" vertical="center" wrapText="1"/>
      <protection locked="0"/>
    </xf>
    <xf numFmtId="0" fontId="1" fillId="0" borderId="0">
      <alignment horizontal="center" wrapText="1"/>
    </xf>
    <xf numFmtId="0" fontId="18" fillId="0" borderId="5">
      <alignment horizontal="center" vertical="center" wrapText="1"/>
    </xf>
    <xf numFmtId="0" fontId="17" fillId="0" borderId="0">
      <alignment horizontal="center" vertical="center" wrapText="1"/>
    </xf>
    <xf numFmtId="49" fontId="1" fillId="0" borderId="0"/>
    <xf numFmtId="0" fontId="1" fillId="0" borderId="5">
      <alignment horizontal="center" vertical="center"/>
    </xf>
    <xf numFmtId="49" fontId="4" fillId="0" borderId="6">
      <alignment horizontal="center" vertical="center" wrapText="1"/>
    </xf>
    <xf numFmtId="0" fontId="32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0" fontId="3" fillId="0" borderId="11">
      <alignment horizontal="righ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2">
      <alignment horizontal="center" vertical="center"/>
    </xf>
    <xf numFmtId="0" fontId="9" fillId="0" borderId="0">
      <alignment horizontal="right"/>
      <protection locked="0"/>
    </xf>
  </cellStyleXfs>
  <cellXfs count="30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37" applyFont="1" applyBorder="1">
      <alignment horizontal="center" vertical="center"/>
    </xf>
    <xf numFmtId="0" fontId="1" fillId="0" borderId="1" xfId="128" applyFont="1" applyBorder="1">
      <alignment horizontal="center" vertical="center"/>
      <protection locked="0"/>
    </xf>
    <xf numFmtId="49" fontId="5" fillId="0" borderId="1" xfId="96" applyNumberFormat="1" applyFont="1" applyBorder="1">
      <alignment horizontal="left" vertical="center" wrapText="1"/>
    </xf>
    <xf numFmtId="0" fontId="0" fillId="0" borderId="1" xfId="0" applyFont="1" applyBorder="1"/>
    <xf numFmtId="181" fontId="5" fillId="0" borderId="1" xfId="0" applyNumberFormat="1" applyFont="1" applyBorder="1" applyAlignment="1">
      <alignment horizontal="right" vertical="center"/>
    </xf>
    <xf numFmtId="49" fontId="1" fillId="0" borderId="0" xfId="114" applyNumberFormat="1" applyFont="1" applyBorder="1"/>
    <xf numFmtId="0" fontId="4" fillId="0" borderId="0" xfId="123" applyFont="1" applyBorder="1"/>
    <xf numFmtId="0" fontId="4" fillId="0" borderId="2" xfId="117" applyFont="1" applyBorder="1">
      <alignment horizontal="center" vertical="center"/>
    </xf>
    <xf numFmtId="0" fontId="4" fillId="0" borderId="4" xfId="120" applyFont="1" applyBorder="1">
      <alignment horizontal="center" vertical="center" wrapText="1"/>
    </xf>
    <xf numFmtId="0" fontId="4" fillId="0" borderId="4" xfId="119" applyFont="1" applyBorder="1">
      <alignment horizontal="center" vertical="center"/>
    </xf>
    <xf numFmtId="0" fontId="3" fillId="0" borderId="1" xfId="178" applyFont="1" applyBorder="1">
      <alignment horizontal="left" vertical="center" wrapText="1"/>
    </xf>
    <xf numFmtId="0" fontId="1" fillId="0" borderId="0" xfId="28" applyFont="1" applyBorder="1">
      <alignment horizontal="right" vertical="center"/>
      <protection locked="0"/>
    </xf>
    <xf numFmtId="0" fontId="4" fillId="0" borderId="5" xfId="115" applyFont="1" applyBorder="1">
      <alignment horizontal="center" vertical="center"/>
    </xf>
    <xf numFmtId="0" fontId="3" fillId="0" borderId="0" xfId="31" applyFont="1" applyBorder="1">
      <alignment horizontal="right" vertical="center"/>
    </xf>
    <xf numFmtId="0" fontId="4" fillId="0" borderId="1" xfId="167" applyFont="1" applyBorder="1">
      <alignment horizontal="center" vertical="center" wrapText="1"/>
    </xf>
    <xf numFmtId="0" fontId="3" fillId="0" borderId="1" xfId="172" applyFont="1" applyBorder="1">
      <alignment horizontal="center" vertical="center" wrapText="1"/>
      <protection locked="0"/>
    </xf>
    <xf numFmtId="0" fontId="3" fillId="0" borderId="7" xfId="161" applyFont="1" applyBorder="1">
      <alignment vertical="center" wrapText="1"/>
      <protection locked="0"/>
    </xf>
    <xf numFmtId="0" fontId="4" fillId="0" borderId="1" xfId="181" applyFont="1" applyBorder="1">
      <alignment horizontal="center" vertical="center"/>
      <protection locked="0"/>
    </xf>
    <xf numFmtId="0" fontId="4" fillId="0" borderId="1" xfId="18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27" applyFont="1" applyBorder="1">
      <alignment horizontal="right" vertical="center"/>
    </xf>
    <xf numFmtId="0" fontId="3" fillId="0" borderId="0" xfId="186" applyFont="1" applyBorder="1">
      <alignment horizontal="right" vertical="center"/>
      <protection locked="0"/>
    </xf>
    <xf numFmtId="0" fontId="4" fillId="0" borderId="0" xfId="195" applyFont="1" applyBorder="1">
      <alignment wrapText="1"/>
    </xf>
    <xf numFmtId="0" fontId="0" fillId="0" borderId="0" xfId="0" applyFont="1" applyBorder="1" applyAlignment="1">
      <alignment horizontal="right"/>
    </xf>
    <xf numFmtId="0" fontId="4" fillId="0" borderId="1" xfId="103" applyFont="1" applyBorder="1">
      <alignment horizontal="center" vertical="center" wrapText="1"/>
    </xf>
    <xf numFmtId="0" fontId="4" fillId="0" borderId="1" xfId="140" applyFont="1" applyBorder="1">
      <alignment horizontal="center" vertical="center"/>
    </xf>
    <xf numFmtId="0" fontId="1" fillId="0" borderId="1" xfId="191" applyFont="1" applyBorder="1">
      <alignment horizontal="center"/>
    </xf>
    <xf numFmtId="0" fontId="4" fillId="0" borderId="1" xfId="20" applyFont="1" applyBorder="1">
      <alignment vertical="center" wrapText="1"/>
    </xf>
    <xf numFmtId="0" fontId="1" fillId="0" borderId="0" xfId="211" applyFont="1" applyBorder="1">
      <alignment wrapText="1"/>
    </xf>
    <xf numFmtId="0" fontId="1" fillId="0" borderId="0" xfId="216" applyFont="1" applyBorder="1">
      <protection locked="0"/>
    </xf>
    <xf numFmtId="0" fontId="4" fillId="0" borderId="0" xfId="102" applyFont="1" applyBorder="1">
      <protection locked="0"/>
    </xf>
    <xf numFmtId="0" fontId="4" fillId="0" borderId="11" xfId="214" applyFont="1" applyBorder="1">
      <alignment horizontal="center" vertical="center" wrapText="1"/>
    </xf>
    <xf numFmtId="0" fontId="4" fillId="0" borderId="11" xfId="215" applyFont="1" applyBorder="1">
      <alignment horizontal="center" vertical="center" wrapText="1"/>
      <protection locked="0"/>
    </xf>
    <xf numFmtId="0" fontId="3" fillId="0" borderId="11" xfId="91" applyFont="1" applyBorder="1">
      <alignment horizontal="left" vertical="center" wrapText="1"/>
    </xf>
    <xf numFmtId="0" fontId="3" fillId="0" borderId="11" xfId="217" applyFont="1" applyBorder="1">
      <alignment horizontal="right" vertical="center"/>
      <protection locked="0"/>
    </xf>
    <xf numFmtId="0" fontId="3" fillId="0" borderId="0" xfId="219" applyFont="1" applyBorder="1">
      <alignment vertical="top" wrapText="1"/>
      <protection locked="0"/>
    </xf>
    <xf numFmtId="0" fontId="3" fillId="0" borderId="0" xfId="218" applyFont="1" applyBorder="1">
      <alignment horizontal="right"/>
      <protection locked="0"/>
    </xf>
    <xf numFmtId="0" fontId="3" fillId="0" borderId="0" xfId="227" applyFont="1" applyBorder="1">
      <alignment horizontal="right" vertical="center" wrapText="1"/>
      <protection locked="0"/>
    </xf>
    <xf numFmtId="0" fontId="3" fillId="0" borderId="0" xfId="228" applyFont="1" applyBorder="1">
      <alignment horizontal="right" vertical="center" wrapText="1"/>
    </xf>
    <xf numFmtId="0" fontId="3" fillId="0" borderId="0" xfId="223" applyFont="1" applyBorder="1">
      <alignment horizontal="right" wrapText="1"/>
      <protection locked="0"/>
    </xf>
    <xf numFmtId="0" fontId="4" fillId="0" borderId="11" xfId="141" applyFont="1" applyBorder="1">
      <alignment horizontal="center" vertical="center"/>
    </xf>
    <xf numFmtId="0" fontId="4" fillId="0" borderId="11" xfId="21" applyFont="1" applyBorder="1">
      <alignment horizontal="center" vertical="center"/>
      <protection locked="0"/>
    </xf>
    <xf numFmtId="0" fontId="3" fillId="0" borderId="11" xfId="187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156" applyFont="1" applyBorder="1">
      <alignment horizontal="right"/>
      <protection locked="0"/>
    </xf>
    <xf numFmtId="49" fontId="9" fillId="0" borderId="0" xfId="157" applyNumberFormat="1" applyFont="1" applyBorder="1">
      <protection locked="0"/>
    </xf>
    <xf numFmtId="0" fontId="1" fillId="0" borderId="0" xfId="171" applyFont="1" applyBorder="1">
      <alignment horizontal="right"/>
    </xf>
    <xf numFmtId="0" fontId="3" fillId="0" borderId="0" xfId="142" applyFont="1" applyBorder="1">
      <alignment horizontal="right"/>
    </xf>
    <xf numFmtId="49" fontId="4" fillId="0" borderId="1" xfId="165" applyNumberFormat="1" applyFont="1" applyBorder="1">
      <alignment horizontal="center" vertical="center"/>
      <protection locked="0"/>
    </xf>
    <xf numFmtId="0" fontId="3" fillId="0" borderId="1" xfId="139" applyFont="1" applyBorder="1">
      <alignment horizontal="left" vertical="center" wrapText="1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170" applyFont="1" applyBorder="1">
      <alignment vertical="center" wrapText="1"/>
    </xf>
    <xf numFmtId="0" fontId="3" fillId="0" borderId="1" xfId="183" applyFont="1" applyBorder="1">
      <alignment horizontal="center" vertical="center" wrapText="1"/>
    </xf>
    <xf numFmtId="0" fontId="3" fillId="0" borderId="1" xfId="185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96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1" fillId="0" borderId="0" xfId="148" applyFont="1" applyBorder="1">
      <alignment vertical="top"/>
      <protection locked="0"/>
    </xf>
    <xf numFmtId="49" fontId="1" fillId="0" borderId="0" xfId="14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" xfId="74" applyFont="1" applyBorder="1">
      <alignment horizontal="left" vertical="center"/>
    </xf>
    <xf numFmtId="49" fontId="5" fillId="0" borderId="1" xfId="96" applyNumberFormat="1" applyFont="1" applyBorder="1" applyAlignment="1">
      <alignment horizontal="left" vertical="center" wrapText="1" indent="2"/>
    </xf>
    <xf numFmtId="0" fontId="1" fillId="0" borderId="1" xfId="138" applyFont="1" applyBorder="1">
      <alignment horizontal="center"/>
    </xf>
    <xf numFmtId="0" fontId="1" fillId="0" borderId="0" xfId="204" applyFont="1" applyBorder="1">
      <alignment horizontal="center" wrapText="1"/>
    </xf>
    <xf numFmtId="0" fontId="3" fillId="0" borderId="0" xfId="229" applyFont="1" applyBorder="1">
      <alignment horizontal="right" wrapText="1"/>
    </xf>
    <xf numFmtId="0" fontId="18" fillId="0" borderId="1" xfId="89" applyFont="1" applyBorder="1">
      <alignment horizontal="center" vertical="center" wrapText="1"/>
    </xf>
    <xf numFmtId="0" fontId="18" fillId="0" borderId="1" xfId="205" applyFont="1" applyBorder="1">
      <alignment horizontal="center" vertical="center" wrapText="1"/>
    </xf>
    <xf numFmtId="0" fontId="0" fillId="0" borderId="0" xfId="0" applyFont="1" applyBorder="1" applyAlignment="1">
      <alignment horizontal="left"/>
    </xf>
    <xf numFmtId="181" fontId="19" fillId="0" borderId="0" xfId="0" applyNumberFormat="1" applyFont="1" applyBorder="1" applyAlignment="1">
      <alignment horizontal="right" vertical="center"/>
    </xf>
    <xf numFmtId="0" fontId="20" fillId="0" borderId="0" xfId="98" applyFont="1" applyBorder="1">
      <alignment vertical="top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/>
    <xf numFmtId="0" fontId="23" fillId="0" borderId="1" xfId="0" applyFont="1" applyBorder="1" applyAlignment="1">
      <alignment horizontal="left" indent="1"/>
    </xf>
    <xf numFmtId="181" fontId="25" fillId="0" borderId="1" xfId="0" applyNumberFormat="1" applyFont="1" applyBorder="1" applyAlignment="1">
      <alignment horizontal="left" vertical="center"/>
    </xf>
    <xf numFmtId="181" fontId="25" fillId="0" borderId="1" xfId="0" applyNumberFormat="1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0" fontId="23" fillId="0" borderId="1" xfId="181" applyFont="1" applyBorder="1">
      <alignment horizontal="center" vertical="center"/>
      <protection locked="0"/>
    </xf>
    <xf numFmtId="0" fontId="24" fillId="0" borderId="1" xfId="41" applyFont="1" applyBorder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0" xfId="22" applyFont="1" applyBorder="1">
      <alignment vertical="top"/>
    </xf>
    <xf numFmtId="49" fontId="4" fillId="0" borderId="1" xfId="106" applyNumberFormat="1" applyFont="1" applyBorder="1">
      <alignment horizontal="center" vertical="center"/>
    </xf>
    <xf numFmtId="49" fontId="5" fillId="0" borderId="0" xfId="96" applyNumberFormat="1" applyFont="1" applyBorder="1">
      <alignment horizontal="left" vertical="center" wrapText="1"/>
    </xf>
    <xf numFmtId="49" fontId="5" fillId="0" borderId="1" xfId="96" applyNumberFormat="1" applyFont="1" applyBorder="1" applyAlignment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21" applyFont="1" applyBorder="1">
      <alignment horizontal="center" vertical="center"/>
      <protection locked="0"/>
    </xf>
    <xf numFmtId="3" fontId="4" fillId="0" borderId="1" xfId="147" applyNumberFormat="1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</xf>
    <xf numFmtId="0" fontId="4" fillId="0" borderId="1" xfId="215" applyFont="1" applyBorder="1">
      <alignment horizontal="center" vertical="center" wrapText="1"/>
      <protection locked="0"/>
    </xf>
    <xf numFmtId="3" fontId="4" fillId="0" borderId="1" xfId="129" applyNumberFormat="1" applyFont="1" applyBorder="1">
      <alignment horizontal="center" vertical="top"/>
      <protection locked="0"/>
    </xf>
    <xf numFmtId="0" fontId="1" fillId="0" borderId="1" xfId="131" applyFont="1" applyBorder="1">
      <alignment horizontal="center" vertical="top"/>
    </xf>
    <xf numFmtId="0" fontId="1" fillId="0" borderId="1" xfId="208" applyFont="1" applyBorder="1">
      <alignment horizontal="center" vertical="center"/>
    </xf>
    <xf numFmtId="3" fontId="1" fillId="0" borderId="1" xfId="35" applyNumberFormat="1" applyFont="1" applyBorder="1">
      <alignment horizontal="center" vertical="center"/>
    </xf>
    <xf numFmtId="3" fontId="1" fillId="0" borderId="1" xfId="39" applyNumberFormat="1" applyFont="1" applyBorder="1">
      <alignment horizontal="center" vertical="center"/>
    </xf>
    <xf numFmtId="0" fontId="1" fillId="0" borderId="1" xfId="52" applyFont="1" applyBorder="1">
      <alignment horizontal="center" vertical="center" wrapText="1"/>
      <protection locked="0"/>
    </xf>
    <xf numFmtId="3" fontId="1" fillId="0" borderId="1" xfId="66" applyNumberFormat="1" applyFont="1" applyBorder="1">
      <alignment horizontal="center" vertical="center"/>
    </xf>
    <xf numFmtId="3" fontId="1" fillId="0" borderId="1" xfId="71" applyNumberFormat="1" applyFont="1" applyBorder="1">
      <alignment horizontal="center" vertical="center"/>
    </xf>
    <xf numFmtId="0" fontId="27" fillId="0" borderId="0" xfId="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42" quotePrefix="1" applyFont="1" applyBorder="1">
      <alignment horizontal="right"/>
    </xf>
    <xf numFmtId="0" fontId="3" fillId="0" borderId="0" xfId="31" quotePrefix="1" applyFont="1" applyBorder="1">
      <alignment horizontal="right" vertical="center"/>
    </xf>
    <xf numFmtId="0" fontId="3" fillId="0" borderId="0" xfId="0" quotePrefix="1" applyFont="1" applyBorder="1" applyAlignment="1">
      <alignment horizontal="right"/>
    </xf>
    <xf numFmtId="0" fontId="3" fillId="0" borderId="0" xfId="229" quotePrefix="1" applyFont="1" applyBorder="1">
      <alignment horizontal="right" wrapText="1"/>
    </xf>
    <xf numFmtId="0" fontId="3" fillId="0" borderId="0" xfId="218" quotePrefix="1" applyFont="1" applyBorder="1">
      <alignment horizontal="right"/>
      <protection locked="0"/>
    </xf>
    <xf numFmtId="0" fontId="3" fillId="0" borderId="0" xfId="0" quotePrefix="1" applyFont="1" applyBorder="1" applyAlignment="1">
      <alignment horizontal="right" wrapText="1"/>
    </xf>
    <xf numFmtId="0" fontId="1" fillId="0" borderId="0" xfId="0" quotePrefix="1" applyFont="1" applyBorder="1" applyAlignment="1" applyProtection="1">
      <alignment horizontal="right"/>
      <protection locked="0"/>
    </xf>
    <xf numFmtId="0" fontId="7" fillId="0" borderId="0" xfId="188" applyFont="1" applyBorder="1">
      <alignment horizontal="center" vertical="center"/>
    </xf>
    <xf numFmtId="0" fontId="2" fillId="0" borderId="0" xfId="43" applyFont="1" applyBorder="1">
      <alignment horizontal="center" vertical="top"/>
    </xf>
    <xf numFmtId="0" fontId="3" fillId="0" borderId="0" xfId="163" applyFont="1" applyBorder="1">
      <alignment horizontal="left" vertical="center"/>
    </xf>
    <xf numFmtId="0" fontId="27" fillId="0" borderId="0" xfId="4" applyFont="1" applyBorder="1">
      <alignment horizontal="center" vertical="center"/>
    </xf>
    <xf numFmtId="0" fontId="4" fillId="0" borderId="1" xfId="115" applyFont="1" applyBorder="1">
      <alignment horizontal="center" vertical="center"/>
    </xf>
    <xf numFmtId="0" fontId="4" fillId="0" borderId="1" xfId="127" applyFont="1" applyBorder="1">
      <alignment horizontal="center" vertical="center"/>
    </xf>
    <xf numFmtId="0" fontId="4" fillId="0" borderId="1" xfId="117" applyFont="1" applyBorder="1">
      <alignment horizontal="center" vertical="center"/>
    </xf>
    <xf numFmtId="0" fontId="4" fillId="0" borderId="1" xfId="119" applyFont="1" applyBorder="1">
      <alignment horizontal="center" vertical="center"/>
    </xf>
    <xf numFmtId="0" fontId="3" fillId="0" borderId="0" xfId="223" applyFont="1" applyBorder="1">
      <alignment horizontal="right" wrapText="1"/>
      <protection locked="0"/>
    </xf>
    <xf numFmtId="0" fontId="1" fillId="0" borderId="0" xfId="28" applyFont="1" applyBorder="1">
      <alignment horizontal="right" vertical="center"/>
      <protection locked="0"/>
    </xf>
    <xf numFmtId="0" fontId="7" fillId="0" borderId="0" xfId="105" applyFont="1" applyBorder="1">
      <alignment horizontal="center" vertical="center"/>
      <protection locked="0"/>
    </xf>
    <xf numFmtId="0" fontId="2" fillId="0" borderId="0" xfId="125" applyFont="1" applyBorder="1">
      <alignment horizontal="center" vertical="center"/>
    </xf>
    <xf numFmtId="0" fontId="2" fillId="0" borderId="0" xfId="184" applyFont="1" applyBorder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123" applyFont="1" applyBorder="1"/>
    <xf numFmtId="0" fontId="3" fillId="0" borderId="0" xfId="223" quotePrefix="1" applyFont="1" applyBorder="1">
      <alignment horizontal="right" wrapText="1"/>
      <protection locked="0"/>
    </xf>
    <xf numFmtId="0" fontId="1" fillId="0" borderId="0" xfId="126" applyFont="1" applyBorder="1">
      <alignment horizontal="right"/>
      <protection locked="0"/>
    </xf>
    <xf numFmtId="0" fontId="1" fillId="0" borderId="1" xfId="44" applyFont="1" applyBorder="1">
      <alignment horizontal="center" vertical="center" wrapText="1"/>
      <protection locked="0"/>
    </xf>
    <xf numFmtId="0" fontId="1" fillId="0" borderId="1" xfId="85" applyFont="1" applyBorder="1">
      <alignment horizontal="center" vertical="center" wrapText="1"/>
    </xf>
    <xf numFmtId="0" fontId="1" fillId="0" borderId="1" xfId="175" applyFont="1" applyBorder="1">
      <alignment horizontal="center" vertical="center"/>
      <protection locked="0"/>
    </xf>
    <xf numFmtId="0" fontId="1" fillId="0" borderId="1" xfId="55" applyFont="1" applyBorder="1">
      <alignment horizontal="center" vertical="center" wrapText="1"/>
    </xf>
    <xf numFmtId="0" fontId="1" fillId="0" borderId="1" xfId="78" applyFont="1" applyBorder="1">
      <alignment horizontal="center" vertical="center" wrapText="1"/>
      <protection locked="0"/>
    </xf>
    <xf numFmtId="0" fontId="1" fillId="0" borderId="1" xfId="56" applyFont="1" applyBorder="1">
      <alignment horizontal="center" vertical="center"/>
      <protection locked="0"/>
    </xf>
    <xf numFmtId="0" fontId="1" fillId="0" borderId="1" xfId="50" applyFont="1" applyBorder="1">
      <alignment horizontal="center" vertical="center" wrapText="1"/>
    </xf>
    <xf numFmtId="0" fontId="1" fillId="0" borderId="1" xfId="144" applyFont="1" applyBorder="1">
      <alignment horizontal="center" vertical="center" wrapText="1"/>
    </xf>
    <xf numFmtId="0" fontId="3" fillId="0" borderId="1" xfId="109" applyFont="1" applyBorder="1">
      <alignment horizontal="center" vertical="center"/>
      <protection locked="0"/>
    </xf>
    <xf numFmtId="0" fontId="3" fillId="0" borderId="1" xfId="36" applyFont="1" applyBorder="1">
      <alignment horizontal="right" vertical="center"/>
      <protection locked="0"/>
    </xf>
    <xf numFmtId="0" fontId="1" fillId="0" borderId="1" xfId="2" applyFont="1" applyBorder="1">
      <alignment horizontal="center" vertical="center" wrapText="1"/>
      <protection locked="0"/>
    </xf>
    <xf numFmtId="0" fontId="1" fillId="0" borderId="1" xfId="107" applyFont="1" applyBorder="1">
      <alignment horizontal="center" vertical="center" wrapText="1"/>
    </xf>
    <xf numFmtId="0" fontId="1" fillId="0" borderId="1" xfId="108" applyFont="1" applyBorder="1">
      <alignment horizontal="center" vertical="center"/>
    </xf>
    <xf numFmtId="0" fontId="1" fillId="0" borderId="1" xfId="79" applyFont="1" applyBorder="1">
      <alignment horizontal="center" vertical="center" wrapText="1"/>
      <protection locked="0"/>
    </xf>
    <xf numFmtId="0" fontId="1" fillId="0" borderId="1" xfId="81" applyFont="1" applyBorder="1">
      <alignment horizontal="center" vertical="center" wrapText="1"/>
    </xf>
    <xf numFmtId="0" fontId="1" fillId="0" borderId="1" xfId="83" applyFont="1" applyBorder="1">
      <alignment horizontal="center" vertical="center"/>
    </xf>
    <xf numFmtId="0" fontId="1" fillId="0" borderId="1" xfId="59" applyFont="1" applyBorder="1">
      <alignment horizontal="center" vertical="center" wrapText="1"/>
      <protection locked="0"/>
    </xf>
    <xf numFmtId="0" fontId="1" fillId="0" borderId="1" xfId="25" applyFont="1" applyBorder="1">
      <alignment horizontal="center" vertical="center"/>
      <protection locked="0"/>
    </xf>
    <xf numFmtId="0" fontId="1" fillId="0" borderId="1" xfId="64" applyFont="1" applyBorder="1">
      <alignment horizontal="center" vertical="center"/>
      <protection locked="0"/>
    </xf>
    <xf numFmtId="0" fontId="1" fillId="0" borderId="1" xfId="146" applyFont="1" applyBorder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152" applyFont="1" applyBorder="1">
      <alignment horizontal="left" vertical="center" wrapText="1"/>
      <protection locked="0"/>
    </xf>
    <xf numFmtId="0" fontId="4" fillId="0" borderId="0" xfId="193" applyFont="1" applyBorder="1">
      <alignment horizontal="left" vertical="center" wrapText="1"/>
    </xf>
    <xf numFmtId="0" fontId="4" fillId="0" borderId="0" xfId="195" applyFont="1" applyBorder="1">
      <alignment wrapText="1"/>
    </xf>
    <xf numFmtId="0" fontId="4" fillId="0" borderId="0" xfId="0" applyFont="1" applyBorder="1"/>
    <xf numFmtId="0" fontId="4" fillId="0" borderId="1" xfId="122" applyFont="1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68" applyFont="1" applyBorder="1">
      <alignment horizontal="center" vertical="center" wrapText="1"/>
    </xf>
    <xf numFmtId="0" fontId="4" fillId="0" borderId="1" xfId="94" applyFont="1" applyBorder="1">
      <alignment horizontal="center" vertical="center" wrapText="1"/>
    </xf>
    <xf numFmtId="0" fontId="1" fillId="0" borderId="1" xfId="153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116" applyFont="1" applyBorder="1">
      <alignment horizontal="center" vertical="center" wrapText="1"/>
    </xf>
    <xf numFmtId="0" fontId="4" fillId="0" borderId="1" xfId="202" applyFont="1" applyBorder="1">
      <alignment horizontal="center" vertical="center" wrapText="1"/>
    </xf>
    <xf numFmtId="0" fontId="4" fillId="0" borderId="1" xfId="141" applyFont="1" applyBorder="1">
      <alignment horizontal="center" vertical="center"/>
    </xf>
    <xf numFmtId="0" fontId="4" fillId="0" borderId="1" xfId="92" applyFont="1" applyBorder="1">
      <alignment horizontal="center" vertical="center"/>
    </xf>
    <xf numFmtId="0" fontId="1" fillId="0" borderId="1" xfId="151" applyFont="1" applyBorder="1">
      <alignment horizontal="center" vertical="center"/>
    </xf>
    <xf numFmtId="0" fontId="4" fillId="0" borderId="1" xfId="199" applyFont="1" applyBorder="1">
      <alignment horizontal="center" vertical="center" wrapText="1"/>
      <protection locked="0"/>
    </xf>
    <xf numFmtId="0" fontId="4" fillId="0" borderId="1" xfId="21" applyFont="1" applyBorder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26" fillId="0" borderId="0" xfId="155" applyFont="1" applyBorder="1">
      <alignment horizontal="center" vertical="center"/>
    </xf>
    <xf numFmtId="49" fontId="5" fillId="0" borderId="0" xfId="96" applyNumberFormat="1" applyFont="1" applyBorder="1">
      <alignment horizontal="left" vertical="center" wrapText="1"/>
    </xf>
    <xf numFmtId="0" fontId="3" fillId="0" borderId="0" xfId="130" applyFont="1" applyBorder="1">
      <alignment horizontal="left" vertical="center"/>
      <protection locked="0"/>
    </xf>
    <xf numFmtId="0" fontId="27" fillId="0" borderId="0" xfId="0" applyFont="1" applyBorder="1" applyAlignment="1">
      <alignment horizontal="center" vertical="center"/>
    </xf>
    <xf numFmtId="49" fontId="28" fillId="0" borderId="1" xfId="96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1" xfId="154" applyFont="1" applyBorder="1">
      <alignment horizontal="center" vertical="center"/>
      <protection locked="0"/>
    </xf>
    <xf numFmtId="0" fontId="4" fillId="0" borderId="1" xfId="120" applyFont="1" applyBorder="1">
      <alignment horizontal="center" vertical="center" wrapText="1"/>
    </xf>
    <xf numFmtId="49" fontId="5" fillId="0" borderId="1" xfId="96" applyNumberFormat="1" applyFont="1" applyBorder="1" applyAlignment="1">
      <alignment horizontal="center" vertical="center" wrapText="1"/>
    </xf>
    <xf numFmtId="0" fontId="10" fillId="0" borderId="0" xfId="173" applyFont="1" applyBorder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/>
    <xf numFmtId="49" fontId="4" fillId="0" borderId="1" xfId="1" applyNumberFormat="1" applyFont="1" applyBorder="1">
      <alignment horizontal="center" vertical="center" wrapText="1"/>
    </xf>
    <xf numFmtId="49" fontId="4" fillId="0" borderId="1" xfId="61" applyNumberFormat="1" applyFont="1" applyBorder="1">
      <alignment horizontal="center" vertical="center" wrapText="1"/>
    </xf>
    <xf numFmtId="0" fontId="4" fillId="0" borderId="1" xfId="192" applyFont="1" applyBorder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5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0" xfId="101" applyFont="1" applyBorder="1">
      <alignment horizontal="center" vertical="center"/>
    </xf>
    <xf numFmtId="0" fontId="22" fillId="0" borderId="0" xfId="101" applyFont="1" applyBorder="1">
      <alignment horizontal="center" vertical="center"/>
    </xf>
    <xf numFmtId="0" fontId="22" fillId="0" borderId="0" xfId="10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0" borderId="0" xfId="112" applyFont="1" applyBorder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209" applyNumberFormat="1" applyFont="1" applyBorder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224" applyFont="1" applyBorder="1">
      <alignment horizontal="center" vertical="center"/>
      <protection locked="0"/>
    </xf>
    <xf numFmtId="0" fontId="23" fillId="0" borderId="1" xfId="134" applyFont="1" applyBorder="1">
      <alignment horizontal="center" vertical="center"/>
      <protection locked="0"/>
    </xf>
    <xf numFmtId="0" fontId="23" fillId="0" borderId="1" xfId="210" applyFont="1" applyBorder="1">
      <alignment horizontal="center" vertical="center"/>
    </xf>
    <xf numFmtId="0" fontId="23" fillId="0" borderId="1" xfId="33" applyFont="1" applyBorder="1">
      <alignment horizontal="center" vertical="center"/>
    </xf>
    <xf numFmtId="0" fontId="23" fillId="0" borderId="1" xfId="72" applyFont="1" applyBorder="1">
      <alignment horizontal="center" vertical="center"/>
    </xf>
    <xf numFmtId="181" fontId="25" fillId="0" borderId="1" xfId="0" applyNumberFormat="1" applyFont="1" applyBorder="1" applyAlignment="1">
      <alignment horizontal="center" vertical="center"/>
    </xf>
    <xf numFmtId="181" fontId="25" fillId="0" borderId="1" xfId="0" applyNumberFormat="1" applyFont="1" applyBorder="1" applyAlignment="1">
      <alignment horizontal="left" vertical="center"/>
    </xf>
    <xf numFmtId="0" fontId="17" fillId="0" borderId="0" xfId="206" applyFont="1" applyBorder="1">
      <alignment horizontal="center" vertical="center" wrapText="1"/>
    </xf>
    <xf numFmtId="0" fontId="1" fillId="0" borderId="0" xfId="204" applyFont="1" applyBorder="1">
      <alignment horizontal="center" wrapText="1"/>
    </xf>
    <xf numFmtId="0" fontId="1" fillId="0" borderId="0" xfId="211" applyFont="1" applyBorder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8" applyFont="1" applyBorder="1">
      <alignment horizontal="left" vertical="center"/>
      <protection locked="0"/>
    </xf>
    <xf numFmtId="0" fontId="4" fillId="0" borderId="1" xfId="222" applyFont="1" applyBorder="1">
      <alignment horizontal="center" vertical="center" wrapText="1"/>
      <protection locked="0"/>
    </xf>
    <xf numFmtId="0" fontId="4" fillId="0" borderId="1" xfId="136" applyFont="1" applyBorder="1">
      <alignment horizontal="center" vertical="center" wrapText="1"/>
      <protection locked="0"/>
    </xf>
    <xf numFmtId="0" fontId="4" fillId="0" borderId="1" xfId="124" applyFont="1" applyBorder="1">
      <alignment horizontal="center" vertical="center" wrapText="1"/>
      <protection locked="0"/>
    </xf>
    <xf numFmtId="0" fontId="1" fillId="0" borderId="1" xfId="10" applyFont="1" applyBorder="1">
      <alignment horizontal="center" vertical="center" wrapText="1"/>
      <protection locked="0"/>
    </xf>
    <xf numFmtId="0" fontId="3" fillId="0" borderId="1" xfId="150" applyFont="1" applyBorder="1">
      <alignment horizontal="left" vertical="center"/>
      <protection locked="0"/>
    </xf>
    <xf numFmtId="0" fontId="3" fillId="0" borderId="1" xfId="18" applyFont="1" applyBorder="1">
      <alignment horizontal="left" vertical="center"/>
      <protection locked="0"/>
    </xf>
    <xf numFmtId="0" fontId="4" fillId="0" borderId="1" xfId="132" applyFont="1" applyBorder="1">
      <alignment horizontal="center" vertical="center" wrapText="1"/>
      <protection locked="0"/>
    </xf>
    <xf numFmtId="0" fontId="4" fillId="0" borderId="1" xfId="133" applyFont="1" applyBorder="1">
      <alignment horizontal="center" vertical="center" wrapText="1"/>
      <protection locked="0"/>
    </xf>
    <xf numFmtId="0" fontId="4" fillId="0" borderId="1" xfId="23" applyFont="1" applyBorder="1">
      <alignment horizontal="center" vertical="center"/>
    </xf>
    <xf numFmtId="0" fontId="4" fillId="0" borderId="1" xfId="67" applyFont="1" applyBorder="1">
      <alignment horizontal="center" vertical="center"/>
      <protection locked="0"/>
    </xf>
    <xf numFmtId="0" fontId="4" fillId="0" borderId="1" xfId="3" applyFont="1" applyBorder="1">
      <alignment horizontal="center" vertical="center"/>
      <protection locked="0"/>
    </xf>
    <xf numFmtId="0" fontId="4" fillId="0" borderId="1" xfId="135" applyFont="1" applyBorder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32" applyFont="1" applyBorder="1">
      <alignment horizontal="left" vertical="center"/>
    </xf>
    <xf numFmtId="0" fontId="3" fillId="0" borderId="1" xfId="177" applyFont="1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118" applyFont="1" applyBorder="1">
      <alignment horizontal="center" vertical="center" wrapText="1"/>
    </xf>
    <xf numFmtId="0" fontId="4" fillId="0" borderId="1" xfId="201" applyFont="1" applyBorder="1">
      <alignment horizontal="center" vertical="center"/>
    </xf>
    <xf numFmtId="0" fontId="4" fillId="0" borderId="1" xfId="203" applyFont="1" applyBorder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96" applyNumberFormat="1" applyFont="1" applyBorder="1">
      <alignment horizontal="left" vertical="center" wrapText="1"/>
    </xf>
    <xf numFmtId="0" fontId="10" fillId="0" borderId="0" xfId="174" applyFont="1" applyBorder="1">
      <alignment horizontal="center" vertical="center" wrapText="1"/>
      <protection locked="0"/>
    </xf>
    <xf numFmtId="0" fontId="10" fillId="0" borderId="0" xfId="166" applyFont="1" applyBorder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9" fillId="0" borderId="0" xfId="156" applyFont="1" applyBorder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69" applyFont="1" applyBorder="1">
      <alignment horizontal="center" vertical="center"/>
      <protection locked="0"/>
    </xf>
    <xf numFmtId="49" fontId="4" fillId="0" borderId="1" xfId="159" applyNumberFormat="1" applyFont="1" applyBorder="1">
      <alignment horizontal="center" vertical="center" wrapText="1"/>
      <protection locked="0"/>
    </xf>
    <xf numFmtId="49" fontId="4" fillId="0" borderId="1" xfId="162" applyNumberFormat="1" applyFont="1" applyBorder="1">
      <alignment horizontal="center" vertical="center" wrapText="1"/>
      <protection locked="0"/>
    </xf>
    <xf numFmtId="0" fontId="4" fillId="0" borderId="5" xfId="115" applyFont="1" applyBorder="1">
      <alignment horizontal="center" vertical="center"/>
    </xf>
    <xf numFmtId="0" fontId="4" fillId="0" borderId="6" xfId="122" applyFont="1" applyBorder="1">
      <alignment horizontal="center" vertical="center"/>
    </xf>
    <xf numFmtId="0" fontId="4" fillId="0" borderId="7" xfId="127" applyFont="1" applyBorder="1">
      <alignment horizontal="center" vertical="center"/>
    </xf>
    <xf numFmtId="0" fontId="1" fillId="0" borderId="6" xfId="175" applyFont="1" applyBorder="1">
      <alignment horizontal="center" vertical="center"/>
      <protection locked="0"/>
    </xf>
    <xf numFmtId="0" fontId="1" fillId="0" borderId="7" xfId="169" applyFont="1" applyBorder="1">
      <alignment horizontal="center" vertical="center"/>
      <protection locked="0"/>
    </xf>
    <xf numFmtId="0" fontId="4" fillId="0" borderId="2" xfId="154" applyFont="1" applyBorder="1">
      <alignment horizontal="center" vertical="center"/>
      <protection locked="0"/>
    </xf>
    <xf numFmtId="0" fontId="4" fillId="0" borderId="3" xfId="3" applyFont="1" applyBorder="1">
      <alignment horizontal="center" vertical="center"/>
      <protection locked="0"/>
    </xf>
    <xf numFmtId="49" fontId="4" fillId="0" borderId="2" xfId="159" applyNumberFormat="1" applyFont="1" applyBorder="1">
      <alignment horizontal="center" vertical="center" wrapText="1"/>
      <protection locked="0"/>
    </xf>
    <xf numFmtId="49" fontId="4" fillId="0" borderId="3" xfId="162" applyNumberFormat="1" applyFont="1" applyBorder="1">
      <alignment horizontal="center" vertical="center" wrapText="1"/>
      <protection locked="0"/>
    </xf>
    <xf numFmtId="0" fontId="7" fillId="0" borderId="0" xfId="160" applyFont="1" applyBorder="1">
      <alignment horizontal="center" vertical="center" wrapText="1"/>
    </xf>
    <xf numFmtId="0" fontId="4" fillId="0" borderId="6" xfId="168" applyFont="1" applyBorder="1">
      <alignment horizontal="center" vertical="center" wrapText="1"/>
    </xf>
    <xf numFmtId="0" fontId="4" fillId="0" borderId="6" xfId="222" applyFont="1" applyBorder="1">
      <alignment horizontal="center" vertical="center" wrapText="1"/>
      <protection locked="0"/>
    </xf>
    <xf numFmtId="0" fontId="4" fillId="0" borderId="6" xfId="224" applyFont="1" applyBorder="1">
      <alignment horizontal="center" vertical="center"/>
      <protection locked="0"/>
    </xf>
    <xf numFmtId="0" fontId="4" fillId="0" borderId="7" xfId="94" applyFont="1" applyBorder="1">
      <alignment horizontal="center" vertical="center" wrapText="1"/>
    </xf>
    <xf numFmtId="0" fontId="4" fillId="0" borderId="13" xfId="179" applyFont="1" applyBorder="1">
      <alignment horizontal="center" vertical="center" wrapText="1"/>
    </xf>
    <xf numFmtId="0" fontId="4" fillId="0" borderId="13" xfId="226" applyFont="1" applyBorder="1">
      <alignment horizontal="center" vertical="center"/>
      <protection locked="0"/>
    </xf>
    <xf numFmtId="0" fontId="4" fillId="0" borderId="13" xfId="225" applyFont="1" applyBorder="1">
      <alignment horizontal="center" vertical="center" wrapText="1"/>
      <protection locked="0"/>
    </xf>
    <xf numFmtId="0" fontId="4" fillId="0" borderId="11" xfId="214" applyFont="1" applyBorder="1">
      <alignment horizontal="center" vertical="center" wrapText="1"/>
    </xf>
    <xf numFmtId="0" fontId="3" fillId="0" borderId="12" xfId="230" applyFont="1" applyBorder="1">
      <alignment horizontal="center" vertical="center"/>
    </xf>
    <xf numFmtId="0" fontId="3" fillId="0" borderId="13" xfId="200" applyFont="1" applyBorder="1">
      <alignment horizontal="left" vertical="center"/>
    </xf>
    <xf numFmtId="0" fontId="3" fillId="0" borderId="11" xfId="187" applyFont="1" applyBorder="1">
      <alignment horizontal="right" vertical="center"/>
    </xf>
    <xf numFmtId="0" fontId="6" fillId="0" borderId="8" xfId="90" applyFont="1" applyBorder="1" applyAlignment="1" applyProtection="1">
      <alignment horizontal="left" vertical="center"/>
    </xf>
    <xf numFmtId="0" fontId="4" fillId="0" borderId="2" xfId="116" applyFont="1" applyBorder="1">
      <alignment horizontal="center" vertical="center" wrapText="1"/>
    </xf>
    <xf numFmtId="0" fontId="4" fillId="0" borderId="3" xfId="118" applyFont="1" applyBorder="1">
      <alignment horizontal="center" vertical="center" wrapText="1"/>
    </xf>
    <xf numFmtId="0" fontId="4" fillId="0" borderId="4" xfId="120" applyFont="1" applyBorder="1">
      <alignment horizontal="center" vertical="center" wrapText="1"/>
    </xf>
    <xf numFmtId="0" fontId="4" fillId="0" borderId="9" xfId="202" applyFont="1" applyBorder="1">
      <alignment horizontal="center" vertical="center" wrapText="1"/>
    </xf>
    <xf numFmtId="0" fontId="4" fillId="0" borderId="10" xfId="213" applyFont="1" applyBorder="1">
      <alignment horizontal="center" vertical="center" wrapText="1"/>
    </xf>
    <xf numFmtId="0" fontId="4" fillId="0" borderId="10" xfId="13" applyFont="1" applyBorder="1">
      <alignment horizontal="center" vertical="center" wrapText="1"/>
      <protection locked="0"/>
    </xf>
    <xf numFmtId="0" fontId="4" fillId="0" borderId="11" xfId="215" applyFont="1" applyBorder="1">
      <alignment horizontal="center" vertical="center" wrapText="1"/>
      <protection locked="0"/>
    </xf>
    <xf numFmtId="0" fontId="2" fillId="0" borderId="0" xfId="212" applyFont="1" applyBorder="1">
      <alignment horizontal="center" vertical="center" wrapText="1"/>
    </xf>
    <xf numFmtId="0" fontId="2" fillId="0" borderId="0" xfId="221" applyFont="1" applyBorder="1">
      <alignment horizontal="center" vertical="center" wrapText="1"/>
      <protection locked="0"/>
    </xf>
    <xf numFmtId="0" fontId="3" fillId="0" borderId="0" xfId="220" applyFont="1" applyBorder="1">
      <alignment horizontal="left" vertical="center" wrapText="1"/>
    </xf>
    <xf numFmtId="0" fontId="3" fillId="0" borderId="11" xfId="14" applyFont="1" applyBorder="1">
      <alignment horizontal="left" vertical="center"/>
    </xf>
    <xf numFmtId="0" fontId="4" fillId="0" borderId="9" xfId="199" applyFont="1" applyBorder="1">
      <alignment horizontal="center" vertical="center" wrapText="1"/>
      <protection locked="0"/>
    </xf>
    <xf numFmtId="0" fontId="8" fillId="0" borderId="0" xfId="190" applyFont="1" applyBorder="1">
      <alignment horizontal="center" vertical="center" wrapText="1"/>
    </xf>
    <xf numFmtId="0" fontId="8" fillId="0" borderId="0" xfId="194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99" applyFont="1" applyBorder="1">
      <alignment horizontal="right" wrapText="1"/>
    </xf>
    <xf numFmtId="0" fontId="4" fillId="0" borderId="5" xfId="164" applyFont="1" applyBorder="1">
      <alignment horizontal="center" vertical="center" wrapText="1"/>
    </xf>
    <xf numFmtId="0" fontId="1" fillId="0" borderId="5" xfId="10" applyFont="1" applyBorder="1">
      <alignment horizontal="center" vertical="center" wrapText="1"/>
      <protection locked="0"/>
    </xf>
    <xf numFmtId="0" fontId="3" fillId="0" borderId="6" xfId="32" applyFont="1" applyBorder="1">
      <alignment horizontal="left" vertical="center"/>
    </xf>
    <xf numFmtId="0" fontId="3" fillId="0" borderId="7" xfId="177" applyFont="1" applyBorder="1">
      <alignment horizontal="left" vertical="center"/>
    </xf>
    <xf numFmtId="0" fontId="4" fillId="0" borderId="2" xfId="132" applyFont="1" applyBorder="1">
      <alignment horizontal="center" vertical="center" wrapText="1"/>
      <protection locked="0"/>
    </xf>
    <xf numFmtId="0" fontId="4" fillId="0" borderId="3" xfId="133" applyFont="1" applyBorder="1">
      <alignment horizontal="center" vertical="center" wrapText="1"/>
      <protection locked="0"/>
    </xf>
    <xf numFmtId="0" fontId="4" fillId="0" borderId="4" xfId="135" applyFont="1" applyBorder="1">
      <alignment horizontal="center" vertical="center" wrapText="1"/>
      <protection locked="0"/>
    </xf>
    <xf numFmtId="0" fontId="4" fillId="0" borderId="2" xfId="117" applyFont="1" applyBorder="1">
      <alignment horizontal="center" vertical="center"/>
    </xf>
    <xf numFmtId="0" fontId="4" fillId="0" borderId="3" xfId="23" applyFont="1" applyBorder="1">
      <alignment horizontal="center" vertical="center"/>
    </xf>
    <xf numFmtId="0" fontId="4" fillId="0" borderId="4" xfId="119" applyFont="1" applyBorder="1">
      <alignment horizontal="center" vertical="center"/>
    </xf>
    <xf numFmtId="0" fontId="3" fillId="0" borderId="1" xfId="111" applyFont="1" applyBorder="1">
      <alignment horizontal="center" vertical="center" wrapText="1"/>
      <protection locked="0"/>
    </xf>
    <xf numFmtId="0" fontId="3" fillId="0" borderId="1" xfId="113" applyFont="1" applyBorder="1">
      <alignment horizontal="left" vertical="center" wrapText="1"/>
      <protection locked="0"/>
    </xf>
    <xf numFmtId="0" fontId="3" fillId="0" borderId="1" xfId="121" applyFont="1" applyBorder="1">
      <alignment horizontal="left" vertical="center" wrapText="1"/>
      <protection locked="0"/>
    </xf>
  </cellXfs>
  <cellStyles count="232">
    <cellStyle name="__b-1-0" xfId="19"/>
    <cellStyle name="__b-10-0" xfId="38"/>
    <cellStyle name="__b-11-0" xfId="40"/>
    <cellStyle name="__b-12-0" xfId="43"/>
    <cellStyle name="__b-13-0" xfId="45"/>
    <cellStyle name="__b-14-0" xfId="30"/>
    <cellStyle name="__b-15-0" xfId="6"/>
    <cellStyle name="__b-16-0" xfId="46"/>
    <cellStyle name="__b-17-0" xfId="48"/>
    <cellStyle name="__b-18-0" xfId="17"/>
    <cellStyle name="__b-19-0" xfId="12"/>
    <cellStyle name="__b-2-0" xfId="34"/>
    <cellStyle name="__b-20-0" xfId="7"/>
    <cellStyle name="__b-21-0" xfId="47"/>
    <cellStyle name="__b-22-0" xfId="49"/>
    <cellStyle name="__b-23-0" xfId="16"/>
    <cellStyle name="__b-24-0" xfId="11"/>
    <cellStyle name="__b-25-0" xfId="51"/>
    <cellStyle name="__b-26-0" xfId="53"/>
    <cellStyle name="__b-27-0" xfId="56"/>
    <cellStyle name="__b-28-0" xfId="58"/>
    <cellStyle name="__b-29-0" xfId="60"/>
    <cellStyle name="__b-3-0" xfId="62"/>
    <cellStyle name="__b-30-0" xfId="50"/>
    <cellStyle name="__b-31-0" xfId="52"/>
    <cellStyle name="__b-32-0" xfId="55"/>
    <cellStyle name="__b-33-0" xfId="57"/>
    <cellStyle name="__b-34-0" xfId="59"/>
    <cellStyle name="__b-35-0" xfId="25"/>
    <cellStyle name="__b-36-0" xfId="64"/>
    <cellStyle name="__b-37-0" xfId="66"/>
    <cellStyle name="__b-38-0" xfId="69"/>
    <cellStyle name="__b-39-0" xfId="71"/>
    <cellStyle name="__b-4-0" xfId="73"/>
    <cellStyle name="__b-40-0" xfId="24"/>
    <cellStyle name="__b-41-0" xfId="63"/>
    <cellStyle name="__b-42-0" xfId="65"/>
    <cellStyle name="__b-43-0" xfId="68"/>
    <cellStyle name="__b-44-0" xfId="70"/>
    <cellStyle name="__b-45-0" xfId="75"/>
    <cellStyle name="__b-46-0" xfId="76"/>
    <cellStyle name="__b-47-0" xfId="77"/>
    <cellStyle name="__b-48-0" xfId="78"/>
    <cellStyle name="__b-49-0" xfId="29"/>
    <cellStyle name="__b-5-0" xfId="80"/>
    <cellStyle name="__b-6-0" xfId="82"/>
    <cellStyle name="__b-7-0" xfId="84"/>
    <cellStyle name="__b-8-0" xfId="86"/>
    <cellStyle name="__b-9-0" xfId="37"/>
    <cellStyle name="DateStyle" xfId="15"/>
    <cellStyle name="DateTimeStyle" xfId="9"/>
    <cellStyle name="IntegralNumberStyle" xfId="87"/>
    <cellStyle name="MoneyStyle" xfId="88"/>
    <cellStyle name="Normal" xfId="90"/>
    <cellStyle name="NumberStyle" xfId="93"/>
    <cellStyle name="PercentStyle" xfId="95"/>
    <cellStyle name="TextStyle" xfId="96"/>
    <cellStyle name="TimeStyle" xfId="100"/>
    <cellStyle name="部门收入预算表01-2 __b-1-0" xfId="104"/>
    <cellStyle name="部门收入预算表01-2 __b-12-0" xfId="79"/>
    <cellStyle name="部门收入预算表01-2 __b-13-0" xfId="81"/>
    <cellStyle name="部门收入预算表01-2 __b-14-0" xfId="83"/>
    <cellStyle name="部门收入预算表01-2 __b-16-0" xfId="36"/>
    <cellStyle name="部门收入预算表01-2 __b-19-0" xfId="44"/>
    <cellStyle name="部门收入预算表01-2 __b-2-0" xfId="105"/>
    <cellStyle name="部门收入预算表01-2 __b-20-0" xfId="85"/>
    <cellStyle name="部门收入预算表01-2 __b-21-0" xfId="35"/>
    <cellStyle name="部门收入预算表01-2 __b-22-0" xfId="39"/>
    <cellStyle name="部门收入预算表01-2 __b-4-0" xfId="2"/>
    <cellStyle name="部门收入预算表01-2 __b-5-0" xfId="107"/>
    <cellStyle name="部门收入预算表01-2 __b-6-0" xfId="108"/>
    <cellStyle name="部门收入预算表01-2 __b-9-0" xfId="109"/>
    <cellStyle name="部门项目中期规划预算表13 __b-1-0" xfId="110"/>
    <cellStyle name="部门项目中期规划预算表13 __b-10-0" xfId="111"/>
    <cellStyle name="部门项目中期规划预算表13 __b-11-0" xfId="112"/>
    <cellStyle name="部门项目中期规划预算表13 __b-13-0" xfId="113"/>
    <cellStyle name="部门项目中期规划预算表13 __b-14-0" xfId="114"/>
    <cellStyle name="部门项目中期规划预算表13 __b-15-0" xfId="116"/>
    <cellStyle name="部门项目中期规划预算表13 __b-16-0" xfId="118"/>
    <cellStyle name="部门项目中期规划预算表13 __b-17-0" xfId="120"/>
    <cellStyle name="部门项目中期规划预算表13 __b-18-0" xfId="121"/>
    <cellStyle name="部门项目中期规划预算表13 __b-19-0" xfId="123"/>
    <cellStyle name="部门项目中期规划预算表13 __b-2-0" xfId="125"/>
    <cellStyle name="部门项目中期规划预算表13 __b-20-0" xfId="115"/>
    <cellStyle name="部门项目中期规划预算表13 __b-21-0" xfId="117"/>
    <cellStyle name="部门项目中期规划预算表13 __b-22-0" xfId="119"/>
    <cellStyle name="部门项目中期规划预算表13 __b-24-0" xfId="122"/>
    <cellStyle name="部门项目中期规划预算表13 __b-25-0" xfId="28"/>
    <cellStyle name="部门项目中期规划预算表13 __b-26-0" xfId="126"/>
    <cellStyle name="部门项目中期规划预算表13 __b-27-0" xfId="127"/>
    <cellStyle name="部门项目中期规划预算表13 __b-28-0" xfId="128"/>
    <cellStyle name="部门项目中期规划预算表13 __b-3-0" xfId="130"/>
    <cellStyle name="部门项目中期规划预算表13 __b-4-0" xfId="132"/>
    <cellStyle name="部门项目中期规划预算表13 __b-5-0" xfId="133"/>
    <cellStyle name="部门项目中期规划预算表13 __b-6-0" xfId="135"/>
    <cellStyle name="部门项目中期规划预算表13 __b-7-0" xfId="137"/>
    <cellStyle name="部门项目中期规划预算表13 __b-8-0" xfId="139"/>
    <cellStyle name="部门政府采购预算表08 __b-1-0" xfId="42"/>
    <cellStyle name="部门政府采购预算表08 __b-15-0" xfId="141"/>
    <cellStyle name="部门政府采购预算表08 __b-21-0" xfId="21"/>
    <cellStyle name="部门政府采购预算表08 __b-36-0" xfId="142"/>
    <cellStyle name="部门支出预算表01-03 __b-1-0" xfId="143"/>
    <cellStyle name="部门支出预算表01-03 __b-12-0" xfId="144"/>
    <cellStyle name="部门支出预算表01-03 __b-19-0" xfId="147"/>
    <cellStyle name="部门支出预算表01-03 __b-20-0" xfId="149"/>
    <cellStyle name="部门支出预算表01-03 __b-23-0" xfId="151"/>
    <cellStyle name="部门支出预算表01-03 __b-24-0" xfId="146"/>
    <cellStyle name="部门支出预算表01-03 __b-28-0" xfId="129"/>
    <cellStyle name="部门支出预算表01-03 __b-29-0" xfId="131"/>
    <cellStyle name="部门支出预算表01-03 __b-3-0" xfId="152"/>
    <cellStyle name="部门支出预算表01-03 __b-7-0" xfId="153"/>
    <cellStyle name="财政拨款收支预算总表02-1 __b-1-0" xfId="26"/>
    <cellStyle name="财政拨款收支预算总表02-1 __b-12-0" xfId="155"/>
    <cellStyle name="财政拨款收支预算总表02-1 __b-13-0" xfId="4"/>
    <cellStyle name="常规" xfId="0" builtinId="0"/>
    <cellStyle name="国有资本经营预算支出表07 __b-1-0" xfId="156"/>
    <cellStyle name="国有资本经营预算支出表07 __b-10-0" xfId="157"/>
    <cellStyle name="国有资本经营预算支出表07 __b-11-0" xfId="159"/>
    <cellStyle name="国有资本经营预算支出表07 __b-12-0" xfId="162"/>
    <cellStyle name="国有资本经营预算支出表07 __b-13-0" xfId="165"/>
    <cellStyle name="国有资本经营预算支出表07 __b-15-0" xfId="166"/>
    <cellStyle name="国有资本经营预算支出表07 __b-16-0" xfId="169"/>
    <cellStyle name="国有资本经营预算支出表07 __b-17-0" xfId="171"/>
    <cellStyle name="国有资本经营预算支出表07 __b-18-0" xfId="173"/>
    <cellStyle name="国有资本经营预算支出表07 __b-2-0" xfId="174"/>
    <cellStyle name="国有资本经营预算支出表07 __b-4-0" xfId="154"/>
    <cellStyle name="国有资本经营预算支出表07 __b-5-0" xfId="3"/>
    <cellStyle name="国有资本经营预算支出表07 __b-8-0" xfId="175"/>
    <cellStyle name="基本支出预算表（人员类.运转类公用经费项目）04 __b-1-0" xfId="54"/>
    <cellStyle name="基本支出预算表（人员类.运转类公用经费项目）04 __b-12-0" xfId="148"/>
    <cellStyle name="基本支出预算表（人员类.运转类公用经费项目）04 __b-13-0" xfId="8"/>
    <cellStyle name="基本支出预算表（人员类.运转类公用经费项目）04 __b-15-0" xfId="150"/>
    <cellStyle name="基本支出预算表（人员类.运转类公用经费项目）04 __b-16-0" xfId="145"/>
    <cellStyle name="基本支出预算表（人员类.运转类公用经费项目）04 __b-17-0" xfId="18"/>
    <cellStyle name="基本支出预算表（人员类.运转类公用经费项目）04 __b-24-0" xfId="124"/>
    <cellStyle name="基本支出预算表（人员类.运转类公用经费项目）04 __b-29-0" xfId="136"/>
    <cellStyle name="基本支出预算表（人员类.运转类公用经费项目）04 __b-33-0" xfId="134"/>
    <cellStyle name="基本支出预算表（人员类.运转类公用经费项目）04 __b-40-0" xfId="138"/>
    <cellStyle name="基本支出预算表（人员类.运转类公用经费项目）04 __b-7-0" xfId="67"/>
    <cellStyle name="基本支出预算表（人员类.运转类公用经费项目）04 __b-9-0" xfId="74"/>
    <cellStyle name="上级补助项目支出预算表12 __b-1-0" xfId="176"/>
    <cellStyle name="上级补助项目支出预算表12 __b-10-0" xfId="10"/>
    <cellStyle name="上级补助项目支出预算表12 __b-12-0" xfId="32"/>
    <cellStyle name="上级补助项目支出预算表12 __b-17-0" xfId="177"/>
    <cellStyle name="上级补助项目支出预算表12 __b-20-0" xfId="23"/>
    <cellStyle name="上级补助项目支出预算表12 __b-8-0" xfId="178"/>
    <cellStyle name="市对下转移支付绩效目标表10-2 __b-1-0" xfId="180"/>
    <cellStyle name="市对下转移支付绩效目标表10-2 __b-10-0" xfId="181"/>
    <cellStyle name="市对下转移支付绩效目标表10-2 __b-13-0" xfId="182"/>
    <cellStyle name="市对下转移支付绩效目标表10-2 __b-14-0" xfId="183"/>
    <cellStyle name="市对下转移支付绩效目标表10-2 __b-16-0" xfId="184"/>
    <cellStyle name="市对下转移支付绩效目标表10-2 __b-17-0" xfId="185"/>
    <cellStyle name="市对下转移支付绩效目标表10-2 __b-18-0" xfId="186"/>
    <cellStyle name="市对下转移支付绩效目标表10-2 __b-2-0" xfId="188"/>
    <cellStyle name="市对下转移支付预算表10-1 __b-1-0" xfId="189"/>
    <cellStyle name="市对下转移支付预算表10-1 __b-16-0" xfId="27"/>
    <cellStyle name="市对下转移支付预算表10-1 __b-17-0" xfId="99"/>
    <cellStyle name="市对下转移支付预算表10-1 __b-18-0" xfId="103"/>
    <cellStyle name="市对下转移支付预算表10-1 __b-2-0" xfId="190"/>
    <cellStyle name="市对下转移支付预算表10-1 __b-22-0" xfId="98"/>
    <cellStyle name="市对下转移支付预算表10-1 __b-23-0" xfId="102"/>
    <cellStyle name="市对下转移支付预算表10-1 __b-25-0" xfId="192"/>
    <cellStyle name="市对下转移支付预算表10-1 __b-3-0" xfId="193"/>
    <cellStyle name="市对下转移支付预算表10-1 __b-30-0" xfId="191"/>
    <cellStyle name="市对下转移支付预算表10-1 __b-6-0" xfId="140"/>
    <cellStyle name="市对下转移支付预算表10-1 __b-7-0" xfId="20"/>
    <cellStyle name="市对下转移支付预算表10-1 __b-8-0" xfId="194"/>
    <cellStyle name="市对下转移支付预算表10-1 __b-9-0" xfId="195"/>
    <cellStyle name="项目支出绩效目标表（本级下达）05-2 __b-1-0" xfId="196"/>
    <cellStyle name="项目支出绩效目标表（另文下达）05-3 __b-1-0" xfId="197"/>
    <cellStyle name="项目支出预算表（其他运转类.特定目标类项目）05-1 __b-1-0" xfId="198"/>
    <cellStyle name="项目支出预算表（其他运转类.特定目标类项目）05-1 __b-13-0" xfId="22"/>
    <cellStyle name="项目支出预算表（其他运转类.特定目标类项目）05-1 __b-29-0" xfId="201"/>
    <cellStyle name="项目支出预算表（其他运转类.特定目标类项目）05-1 __b-30-0" xfId="203"/>
    <cellStyle name="项目支出预算表（其他运转类.特定目标类项目）05-1 __b-33-0" xfId="92"/>
    <cellStyle name="新增资产配置表11 __b-1-0" xfId="158"/>
    <cellStyle name="新增资产配置表11 __b-11-0" xfId="161"/>
    <cellStyle name="新增资产配置表11 __b-12-0" xfId="164"/>
    <cellStyle name="新增资产配置表11 __b-15-0" xfId="168"/>
    <cellStyle name="新增资产配置表11 __b-18-0" xfId="31"/>
    <cellStyle name="新增资产配置表11 __b-19-0" xfId="94"/>
    <cellStyle name="新增资产配置表11 __b-2-0" xfId="160"/>
    <cellStyle name="新增资产配置表11 __b-3-0" xfId="163"/>
    <cellStyle name="新增资产配置表11 __b-6-0" xfId="167"/>
    <cellStyle name="新增资产配置表11 __b-7-0" xfId="170"/>
    <cellStyle name="新增资产配置表11 __b-8-0" xfId="172"/>
    <cellStyle name="一般公共预算“三公”经费支出预算表03 __b-1-0" xfId="204"/>
    <cellStyle name="一般公共预算“三公”经费支出预算表03 __b-14-0" xfId="205"/>
    <cellStyle name="一般公共预算“三公”经费支出预算表03 __b-2-0" xfId="206"/>
    <cellStyle name="一般公共预算“三公”经费支出预算表03 __b-6-0" xfId="89"/>
    <cellStyle name="一般公共预算支出预算表（按功能科目分类）02-2 __b-1-0" xfId="207"/>
    <cellStyle name="一般公共预算支出预算表（按功能科目分类）02-2 __b-7-0" xfId="208"/>
    <cellStyle name="一般公共预算支出预算表（按经济科目分类）02-3 __b-1-0" xfId="97"/>
    <cellStyle name="一般公共预算支出预算表（按经济科目分类）02-3 __b-12-0" xfId="209"/>
    <cellStyle name="一般公共预算支出预算表（按经济科目分类）02-3 __b-14-0" xfId="33"/>
    <cellStyle name="一般公共预算支出预算表（按经济科目分类）02-3 __b-15-0" xfId="61"/>
    <cellStyle name="一般公共预算支出预算表（按经济科目分类）02-3 __b-16-0" xfId="72"/>
    <cellStyle name="一般公共预算支出预算表（按经济科目分类）02-3 __b-2-0" xfId="101"/>
    <cellStyle name="一般公共预算支出预算表（按经济科目分类）02-3 __b-33-0" xfId="41"/>
    <cellStyle name="一般公共预算支出预算表（按经济科目分类）02-3 __b-36-0" xfId="5"/>
    <cellStyle name="一般公共预算支出预算表（按经济科目分类）02-3 __b-5-0" xfId="1"/>
    <cellStyle name="一般公共预算支出预算表（按经济科目分类）02-3 __b-6-0" xfId="106"/>
    <cellStyle name="一般公共预算支出预算表（按经济科目分类）02-3 __b-9-0" xfId="210"/>
    <cellStyle name="政府购买服务预算表09 __b-1-0" xfId="211"/>
    <cellStyle name="政府购买服务预算表09 __b-10-0" xfId="212"/>
    <cellStyle name="政府购买服务预算表09 __b-12-0" xfId="202"/>
    <cellStyle name="政府购买服务预算表09 __b-13-0" xfId="213"/>
    <cellStyle name="政府购买服务预算表09 __b-14-0" xfId="214"/>
    <cellStyle name="政府购买服务预算表09 __b-15-0" xfId="91"/>
    <cellStyle name="政府购买服务预算表09 __b-16-0" xfId="200"/>
    <cellStyle name="政府购买服务预算表09 __b-17-0" xfId="14"/>
    <cellStyle name="政府购买服务预算表09 __b-18-0" xfId="216"/>
    <cellStyle name="政府购买服务预算表09 __b-21-0" xfId="199"/>
    <cellStyle name="政府购买服务预算表09 __b-22-0" xfId="13"/>
    <cellStyle name="政府购买服务预算表09 __b-23-0" xfId="215"/>
    <cellStyle name="政府购买服务预算表09 __b-24-0" xfId="217"/>
    <cellStyle name="政府购买服务预算表09 __b-28-0" xfId="187"/>
    <cellStyle name="政府购买服务预算表09 __b-29-0" xfId="219"/>
    <cellStyle name="政府购买服务预算表09 __b-3-0" xfId="220"/>
    <cellStyle name="政府购买服务预算表09 __b-30-0" xfId="221"/>
    <cellStyle name="政府购买服务预算表09 __b-31-0" xfId="222"/>
    <cellStyle name="政府购买服务预算表09 __b-32-0" xfId="179"/>
    <cellStyle name="政府购买服务预算表09 __b-34-0" xfId="218"/>
    <cellStyle name="政府购买服务预算表09 __b-35-0" xfId="224"/>
    <cellStyle name="政府购买服务预算表09 __b-36-0" xfId="226"/>
    <cellStyle name="政府购买服务预算表09 __b-39-0" xfId="227"/>
    <cellStyle name="政府购买服务预算表09 __b-40-0" xfId="223"/>
    <cellStyle name="政府购买服务预算表09 __b-41-0" xfId="225"/>
    <cellStyle name="政府购买服务预算表09 __b-42-0" xfId="228"/>
    <cellStyle name="政府购买服务预算表09 __b-43-0" xfId="229"/>
    <cellStyle name="政府购买服务预算表09 __b-8-0" xfId="230"/>
    <cellStyle name="政府性基金预算支出预算表06 __b-1-0" xfId="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9"/>
  <sheetViews>
    <sheetView showZeros="0" tabSelected="1" workbookViewId="0">
      <selection activeCell="B10" sqref="B10"/>
    </sheetView>
  </sheetViews>
  <sheetFormatPr defaultColWidth="8" defaultRowHeight="14.25" customHeight="1"/>
  <cols>
    <col min="1" max="1" width="39.6328125" customWidth="1"/>
    <col min="2" max="2" width="43.08984375" customWidth="1"/>
    <col min="3" max="3" width="39.7265625" customWidth="1"/>
    <col min="4" max="4" width="42.7265625" customWidth="1"/>
  </cols>
  <sheetData>
    <row r="1" spans="1:4" ht="13.5" customHeight="1">
      <c r="D1" s="54" t="s">
        <v>0</v>
      </c>
    </row>
    <row r="2" spans="1:4" ht="36" customHeight="1">
      <c r="A2" s="127" t="s">
        <v>1</v>
      </c>
      <c r="B2" s="128"/>
      <c r="C2" s="128"/>
      <c r="D2" s="128"/>
    </row>
    <row r="3" spans="1:4" ht="21" customHeight="1">
      <c r="A3" s="129" t="str">
        <f>"单位名称："&amp;"曲靖经济技术开发区城市综合行政执法局"</f>
        <v>单位名称：曲靖经济技术开发区城市综合行政执法局</v>
      </c>
      <c r="B3" s="130"/>
      <c r="C3" s="118"/>
      <c r="D3" s="120" t="s">
        <v>2</v>
      </c>
    </row>
    <row r="4" spans="1:4" ht="19.5" customHeight="1">
      <c r="A4" s="131" t="s">
        <v>3</v>
      </c>
      <c r="B4" s="132"/>
      <c r="C4" s="131" t="s">
        <v>4</v>
      </c>
      <c r="D4" s="132"/>
    </row>
    <row r="5" spans="1:4" ht="19.5" customHeight="1">
      <c r="A5" s="133" t="s">
        <v>5</v>
      </c>
      <c r="B5" s="133" t="s">
        <v>6</v>
      </c>
      <c r="C5" s="133" t="s">
        <v>7</v>
      </c>
      <c r="D5" s="133" t="s">
        <v>6</v>
      </c>
    </row>
    <row r="6" spans="1:4" ht="19.5" customHeight="1">
      <c r="A6" s="134"/>
      <c r="B6" s="134"/>
      <c r="C6" s="134"/>
      <c r="D6" s="134"/>
    </row>
    <row r="7" spans="1:4" ht="20.25" customHeight="1">
      <c r="A7" s="9" t="s">
        <v>8</v>
      </c>
      <c r="B7" s="11">
        <v>4499.9301839999998</v>
      </c>
      <c r="C7" s="119" t="str">
        <f>"一"&amp;"、"&amp;"一般公共服务支出"</f>
        <v>一、一般公共服务支出</v>
      </c>
      <c r="D7" s="11"/>
    </row>
    <row r="8" spans="1:4" ht="20.25" customHeight="1">
      <c r="A8" s="9" t="s">
        <v>9</v>
      </c>
      <c r="B8" s="11"/>
      <c r="C8" s="119" t="str">
        <f>"二"&amp;"、"&amp;"外交支出"</f>
        <v>二、外交支出</v>
      </c>
      <c r="D8" s="11"/>
    </row>
    <row r="9" spans="1:4" ht="20.25" customHeight="1">
      <c r="A9" s="9" t="s">
        <v>10</v>
      </c>
      <c r="B9" s="11"/>
      <c r="C9" s="119" t="str">
        <f>"三"&amp;"、"&amp;"国防支出"</f>
        <v>三、国防支出</v>
      </c>
      <c r="D9" s="11"/>
    </row>
    <row r="10" spans="1:4" ht="20.25" customHeight="1">
      <c r="A10" s="9" t="s">
        <v>11</v>
      </c>
      <c r="B10" s="11"/>
      <c r="C10" s="119" t="str">
        <f>"四"&amp;"、"&amp;"公共安全支出"</f>
        <v>四、公共安全支出</v>
      </c>
      <c r="D10" s="11"/>
    </row>
    <row r="11" spans="1:4" ht="20.25" customHeight="1">
      <c r="A11" s="9" t="s">
        <v>12</v>
      </c>
      <c r="B11" s="11"/>
      <c r="C11" s="119" t="str">
        <f>"五"&amp;"、"&amp;"教育支出"</f>
        <v>五、教育支出</v>
      </c>
      <c r="D11" s="11"/>
    </row>
    <row r="12" spans="1:4" ht="20.25" customHeight="1">
      <c r="A12" s="9" t="s">
        <v>13</v>
      </c>
      <c r="B12" s="11"/>
      <c r="C12" s="119" t="str">
        <f>"六"&amp;"、"&amp;"科学技术支出"</f>
        <v>六、科学技术支出</v>
      </c>
      <c r="D12" s="11"/>
    </row>
    <row r="13" spans="1:4" ht="20.25" customHeight="1">
      <c r="A13" s="9" t="s">
        <v>14</v>
      </c>
      <c r="B13" s="11"/>
      <c r="C13" s="119" t="str">
        <f>"七"&amp;"、"&amp;"文化旅游体育与传媒支出"</f>
        <v>七、文化旅游体育与传媒支出</v>
      </c>
      <c r="D13" s="11"/>
    </row>
    <row r="14" spans="1:4" ht="20.25" customHeight="1">
      <c r="A14" s="9" t="s">
        <v>15</v>
      </c>
      <c r="B14" s="11"/>
      <c r="C14" s="119" t="str">
        <f>"八"&amp;"、"&amp;"社会保障和就业支出"</f>
        <v>八、社会保障和就业支出</v>
      </c>
      <c r="D14" s="11">
        <v>8.9180639999999993</v>
      </c>
    </row>
    <row r="15" spans="1:4" ht="20.25" customHeight="1">
      <c r="A15" s="9" t="s">
        <v>16</v>
      </c>
      <c r="B15" s="11"/>
      <c r="C15" s="119" t="str">
        <f>"九"&amp;"、"&amp;"社会保险基金支出"</f>
        <v>九、社会保险基金支出</v>
      </c>
      <c r="D15" s="11"/>
    </row>
    <row r="16" spans="1:4" ht="20.25" customHeight="1">
      <c r="A16" s="9" t="s">
        <v>17</v>
      </c>
      <c r="B16" s="11"/>
      <c r="C16" s="119" t="str">
        <f>"十"&amp;"、"&amp;"卫生健康支出"</f>
        <v>十、卫生健康支出</v>
      </c>
      <c r="D16" s="11">
        <v>7.1232420000000003</v>
      </c>
    </row>
    <row r="17" spans="1:4" ht="20.25" customHeight="1">
      <c r="A17" s="9"/>
      <c r="B17" s="11"/>
      <c r="C17" s="119" t="str">
        <f>"十一"&amp;"、"&amp;"节能环保支出"</f>
        <v>十一、节能环保支出</v>
      </c>
      <c r="D17" s="11"/>
    </row>
    <row r="18" spans="1:4" ht="20.25" customHeight="1">
      <c r="A18" s="9"/>
      <c r="B18" s="9"/>
      <c r="C18" s="119" t="str">
        <f>"十二"&amp;"、"&amp;"城乡社区支出"</f>
        <v>十二、城乡社区支出</v>
      </c>
      <c r="D18" s="11">
        <v>4476.1881899999998</v>
      </c>
    </row>
    <row r="19" spans="1:4" ht="20.25" customHeight="1">
      <c r="A19" s="9"/>
      <c r="B19" s="9"/>
      <c r="C19" s="119" t="str">
        <f>"十三"&amp;"、"&amp;"农林水支出"</f>
        <v>十三、农林水支出</v>
      </c>
      <c r="D19" s="11"/>
    </row>
    <row r="20" spans="1:4" ht="20.25" customHeight="1">
      <c r="A20" s="9"/>
      <c r="B20" s="9"/>
      <c r="C20" s="119" t="str">
        <f>"十四"&amp;"、"&amp;"交通运输支出"</f>
        <v>十四、交通运输支出</v>
      </c>
      <c r="D20" s="11"/>
    </row>
    <row r="21" spans="1:4" ht="20.25" customHeight="1">
      <c r="A21" s="9"/>
      <c r="B21" s="9"/>
      <c r="C21" s="119" t="str">
        <f>"十五"&amp;"、"&amp;"资源勘探工业信息等支出"</f>
        <v>十五、资源勘探工业信息等支出</v>
      </c>
      <c r="D21" s="11"/>
    </row>
    <row r="22" spans="1:4" ht="20.25" customHeight="1">
      <c r="A22" s="9"/>
      <c r="B22" s="9"/>
      <c r="C22" s="119" t="str">
        <f>"十六"&amp;"、"&amp;"商业服务业等支出"</f>
        <v>十六、商业服务业等支出</v>
      </c>
      <c r="D22" s="11"/>
    </row>
    <row r="23" spans="1:4" ht="20.25" customHeight="1">
      <c r="A23" s="9"/>
      <c r="B23" s="9"/>
      <c r="C23" s="119" t="str">
        <f>"十七"&amp;"、"&amp;"金融支出"</f>
        <v>十七、金融支出</v>
      </c>
      <c r="D23" s="11"/>
    </row>
    <row r="24" spans="1:4" ht="20.25" customHeight="1">
      <c r="A24" s="9"/>
      <c r="B24" s="9"/>
      <c r="C24" s="119" t="str">
        <f>"十八"&amp;"、"&amp;"援助其他地区支出"</f>
        <v>十八、援助其他地区支出</v>
      </c>
      <c r="D24" s="11"/>
    </row>
    <row r="25" spans="1:4" ht="20.25" customHeight="1">
      <c r="A25" s="9"/>
      <c r="B25" s="9"/>
      <c r="C25" s="119" t="str">
        <f>"十九"&amp;"、"&amp;"自然资源海洋气象等支出"</f>
        <v>十九、自然资源海洋气象等支出</v>
      </c>
      <c r="D25" s="11"/>
    </row>
    <row r="26" spans="1:4" ht="20.25" customHeight="1">
      <c r="A26" s="9"/>
      <c r="B26" s="9"/>
      <c r="C26" s="119" t="str">
        <f>"二十"&amp;"、"&amp;"住房保障支出"</f>
        <v>二十、住房保障支出</v>
      </c>
      <c r="D26" s="11">
        <v>7.7006880000000004</v>
      </c>
    </row>
    <row r="27" spans="1:4" ht="20.25" customHeight="1">
      <c r="A27" s="9"/>
      <c r="B27" s="9"/>
      <c r="C27" s="119" t="str">
        <f>"二十一"&amp;"、"&amp;"粮油物资储备支出"</f>
        <v>二十一、粮油物资储备支出</v>
      </c>
      <c r="D27" s="11"/>
    </row>
    <row r="28" spans="1:4" ht="20.25" customHeight="1">
      <c r="A28" s="9"/>
      <c r="B28" s="9"/>
      <c r="C28" s="119" t="str">
        <f>"二十二"&amp;"、"&amp;"国有资本经营预算支出"</f>
        <v>二十二、国有资本经营预算支出</v>
      </c>
      <c r="D28" s="11"/>
    </row>
    <row r="29" spans="1:4" ht="20.25" customHeight="1">
      <c r="A29" s="9"/>
      <c r="B29" s="9"/>
      <c r="C29" s="119" t="str">
        <f>"二十三"&amp;"、"&amp;"灾害防治及应急管理支出"</f>
        <v>二十三、灾害防治及应急管理支出</v>
      </c>
      <c r="D29" s="11"/>
    </row>
    <row r="30" spans="1:4" ht="20.25" customHeight="1">
      <c r="A30" s="9"/>
      <c r="B30" s="9"/>
      <c r="C30" s="119" t="str">
        <f>"二十四"&amp;"、"&amp;"预备费"</f>
        <v>二十四、预备费</v>
      </c>
      <c r="D30" s="11"/>
    </row>
    <row r="31" spans="1:4" ht="20.25" customHeight="1">
      <c r="A31" s="9"/>
      <c r="B31" s="9"/>
      <c r="C31" s="119" t="str">
        <f>"二十五"&amp;"、"&amp;"其他支出"</f>
        <v>二十五、其他支出</v>
      </c>
      <c r="D31" s="11"/>
    </row>
    <row r="32" spans="1:4" ht="20.25" customHeight="1">
      <c r="A32" s="9"/>
      <c r="B32" s="9"/>
      <c r="C32" s="119" t="str">
        <f>"二十六"&amp;"、"&amp;"转移性支出"</f>
        <v>二十六、转移性支出</v>
      </c>
      <c r="D32" s="11"/>
    </row>
    <row r="33" spans="1:4" ht="20.25" customHeight="1">
      <c r="A33" s="9"/>
      <c r="B33" s="9"/>
      <c r="C33" s="119" t="str">
        <f>"二十七"&amp;"、"&amp;"债务还本支出"</f>
        <v>二十七、债务还本支出</v>
      </c>
      <c r="D33" s="11"/>
    </row>
    <row r="34" spans="1:4" ht="20.25" customHeight="1">
      <c r="A34" s="9"/>
      <c r="B34" s="9"/>
      <c r="C34" s="119" t="str">
        <f>"二十八"&amp;"、"&amp;"债务付息支出"</f>
        <v>二十八、债务付息支出</v>
      </c>
      <c r="D34" s="11"/>
    </row>
    <row r="35" spans="1:4" ht="20.25" customHeight="1">
      <c r="A35" s="9"/>
      <c r="B35" s="9"/>
      <c r="C35" s="119" t="str">
        <f>"二十九"&amp;"、"&amp;"债务发行费用支出"</f>
        <v>二十九、债务发行费用支出</v>
      </c>
      <c r="D35" s="11"/>
    </row>
    <row r="36" spans="1:4" ht="20.25" customHeight="1">
      <c r="A36" s="9"/>
      <c r="B36" s="9"/>
      <c r="C36" s="119" t="str">
        <f>"三十"&amp;"、"&amp;"抗疫特别国债安排的支出"</f>
        <v>三十、抗疫特别国债安排的支出</v>
      </c>
      <c r="D36" s="11"/>
    </row>
    <row r="37" spans="1:4" ht="20.25" customHeight="1">
      <c r="A37" s="104" t="s">
        <v>18</v>
      </c>
      <c r="B37" s="11">
        <v>4499.9301839999998</v>
      </c>
      <c r="C37" s="104" t="s">
        <v>19</v>
      </c>
      <c r="D37" s="11">
        <v>4499.9301839999998</v>
      </c>
    </row>
    <row r="38" spans="1:4" ht="20.25" customHeight="1">
      <c r="A38" s="9" t="s">
        <v>20</v>
      </c>
      <c r="B38" s="11"/>
      <c r="C38" s="9" t="s">
        <v>21</v>
      </c>
      <c r="D38" s="11"/>
    </row>
    <row r="39" spans="1:4" ht="20.25" customHeight="1">
      <c r="A39" s="104" t="s">
        <v>22</v>
      </c>
      <c r="B39" s="11">
        <v>4499.9301839999998</v>
      </c>
      <c r="C39" s="104" t="s">
        <v>23</v>
      </c>
      <c r="D39" s="11">
        <v>4499.9301839999998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32"/>
  <sheetViews>
    <sheetView showZeros="0" topLeftCell="A2" workbookViewId="0">
      <selection activeCell="D12" sqref="D12"/>
    </sheetView>
  </sheetViews>
  <sheetFormatPr defaultColWidth="9.08984375" defaultRowHeight="12" customHeight="1"/>
  <cols>
    <col min="1" max="1" width="30" customWidth="1"/>
    <col min="2" max="2" width="29" customWidth="1"/>
    <col min="3" max="3" width="23.90625" customWidth="1"/>
    <col min="4" max="4" width="20.6328125" customWidth="1"/>
    <col min="5" max="5" width="20.08984375" customWidth="1"/>
    <col min="6" max="6" width="19.90625" customWidth="1"/>
    <col min="7" max="7" width="9.90625" customWidth="1"/>
    <col min="8" max="8" width="19" customWidth="1"/>
    <col min="9" max="9" width="12.6328125" customWidth="1"/>
    <col min="10" max="10" width="12.26953125" customWidth="1"/>
    <col min="11" max="11" width="15.7265625" customWidth="1"/>
  </cols>
  <sheetData>
    <row r="1" spans="1:11" ht="12" customHeight="1">
      <c r="K1" s="26" t="s">
        <v>253</v>
      </c>
    </row>
    <row r="2" spans="1:11" ht="28.5" customHeight="1">
      <c r="B2" s="182" t="s">
        <v>254</v>
      </c>
      <c r="C2" s="164"/>
      <c r="D2" s="164"/>
      <c r="E2" s="164"/>
      <c r="F2" s="164"/>
      <c r="G2" s="222"/>
      <c r="H2" s="164"/>
      <c r="I2" s="222"/>
      <c r="J2" s="222"/>
      <c r="K2" s="164"/>
    </row>
    <row r="3" spans="1:11" ht="17.25" customHeight="1">
      <c r="A3" t="str">
        <f>"单位名称："&amp;"曲靖经济技术开发区城市综合行政执法局"</f>
        <v>单位名称：曲靖经济技术开发区城市综合行政执法局</v>
      </c>
      <c r="B3" s="3"/>
    </row>
    <row r="4" spans="1:11" ht="44.25" customHeight="1">
      <c r="A4" s="67" t="s">
        <v>191</v>
      </c>
      <c r="B4" s="21" t="s">
        <v>255</v>
      </c>
      <c r="C4" s="21" t="s">
        <v>256</v>
      </c>
      <c r="D4" s="21" t="s">
        <v>257</v>
      </c>
      <c r="E4" s="21" t="s">
        <v>258</v>
      </c>
      <c r="F4" s="21" t="s">
        <v>259</v>
      </c>
      <c r="G4" s="24" t="s">
        <v>260</v>
      </c>
      <c r="H4" s="21" t="s">
        <v>261</v>
      </c>
      <c r="I4" s="24" t="s">
        <v>262</v>
      </c>
      <c r="J4" s="24" t="s">
        <v>263</v>
      </c>
      <c r="K4" s="21" t="s">
        <v>264</v>
      </c>
    </row>
    <row r="5" spans="1:11" ht="18.75" customHeight="1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70">
        <v>7</v>
      </c>
      <c r="H5" s="69">
        <v>8</v>
      </c>
      <c r="I5" s="70">
        <v>9</v>
      </c>
      <c r="J5" s="70">
        <v>10</v>
      </c>
      <c r="K5" s="69">
        <v>11</v>
      </c>
    </row>
    <row r="6" spans="1:11" ht="21.75" customHeight="1">
      <c r="A6" s="10"/>
      <c r="B6" s="9" t="s">
        <v>392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9.5" customHeight="1">
      <c r="A7" s="71"/>
      <c r="B7" s="72" t="s">
        <v>392</v>
      </c>
      <c r="C7" s="9"/>
      <c r="D7" s="9"/>
      <c r="E7" s="9"/>
      <c r="F7" s="9"/>
      <c r="G7" s="9"/>
      <c r="H7" s="9"/>
      <c r="I7" s="9"/>
      <c r="J7" s="9"/>
      <c r="K7" s="9"/>
    </row>
    <row r="8" spans="1:11" ht="19.5" customHeight="1">
      <c r="A8" s="244" t="s">
        <v>252</v>
      </c>
      <c r="B8" s="245" t="s">
        <v>251</v>
      </c>
      <c r="C8" s="245"/>
      <c r="D8" s="9" t="s">
        <v>265</v>
      </c>
      <c r="E8" s="9" t="s">
        <v>266</v>
      </c>
      <c r="F8" s="9" t="s">
        <v>267</v>
      </c>
      <c r="G8" s="9" t="s">
        <v>268</v>
      </c>
      <c r="H8" s="9" t="s">
        <v>269</v>
      </c>
      <c r="I8" s="9" t="s">
        <v>270</v>
      </c>
      <c r="J8" s="9" t="s">
        <v>271</v>
      </c>
      <c r="K8" s="9" t="s">
        <v>272</v>
      </c>
    </row>
    <row r="9" spans="1:11" ht="19.5" customHeight="1">
      <c r="A9" s="244" t="s">
        <v>252</v>
      </c>
      <c r="B9" s="245" t="s">
        <v>251</v>
      </c>
      <c r="C9" s="245"/>
      <c r="D9" s="9" t="s">
        <v>265</v>
      </c>
      <c r="E9" s="9" t="s">
        <v>273</v>
      </c>
      <c r="F9" s="9" t="s">
        <v>274</v>
      </c>
      <c r="G9" s="9" t="s">
        <v>275</v>
      </c>
      <c r="H9" s="9" t="s">
        <v>276</v>
      </c>
      <c r="I9" s="9" t="s">
        <v>277</v>
      </c>
      <c r="J9" s="9" t="s">
        <v>271</v>
      </c>
      <c r="K9" s="9" t="s">
        <v>278</v>
      </c>
    </row>
    <row r="10" spans="1:11" ht="19.5" customHeight="1">
      <c r="A10" s="244" t="s">
        <v>252</v>
      </c>
      <c r="B10" s="245" t="s">
        <v>251</v>
      </c>
      <c r="C10" s="245"/>
      <c r="D10" s="9" t="s">
        <v>265</v>
      </c>
      <c r="E10" s="9" t="s">
        <v>279</v>
      </c>
      <c r="F10" s="9" t="s">
        <v>280</v>
      </c>
      <c r="G10" s="9" t="s">
        <v>275</v>
      </c>
      <c r="H10" s="9" t="s">
        <v>276</v>
      </c>
      <c r="I10" s="9" t="s">
        <v>277</v>
      </c>
      <c r="J10" s="9" t="s">
        <v>271</v>
      </c>
      <c r="K10" s="9" t="s">
        <v>281</v>
      </c>
    </row>
    <row r="11" spans="1:11" ht="19.5" customHeight="1">
      <c r="A11" s="244" t="s">
        <v>252</v>
      </c>
      <c r="B11" s="245" t="s">
        <v>251</v>
      </c>
      <c r="C11" s="245"/>
      <c r="D11" s="9" t="s">
        <v>282</v>
      </c>
      <c r="E11" s="9" t="s">
        <v>283</v>
      </c>
      <c r="F11" s="9" t="s">
        <v>284</v>
      </c>
      <c r="G11" s="9" t="s">
        <v>275</v>
      </c>
      <c r="H11" s="9" t="s">
        <v>285</v>
      </c>
      <c r="I11" s="9" t="s">
        <v>277</v>
      </c>
      <c r="J11" s="9" t="s">
        <v>286</v>
      </c>
      <c r="K11" s="9" t="s">
        <v>287</v>
      </c>
    </row>
    <row r="12" spans="1:11" ht="19.5" customHeight="1">
      <c r="A12" s="244" t="s">
        <v>252</v>
      </c>
      <c r="B12" s="245" t="s">
        <v>251</v>
      </c>
      <c r="C12" s="245"/>
      <c r="D12" s="9" t="s">
        <v>288</v>
      </c>
      <c r="E12" s="9" t="s">
        <v>289</v>
      </c>
      <c r="F12" s="9" t="s">
        <v>290</v>
      </c>
      <c r="G12" s="9" t="s">
        <v>268</v>
      </c>
      <c r="H12" s="9" t="s">
        <v>291</v>
      </c>
      <c r="I12" s="9" t="s">
        <v>277</v>
      </c>
      <c r="J12" s="9" t="s">
        <v>271</v>
      </c>
      <c r="K12" s="9" t="s">
        <v>292</v>
      </c>
    </row>
    <row r="13" spans="1:11" ht="19.5" customHeight="1">
      <c r="A13" s="244" t="s">
        <v>244</v>
      </c>
      <c r="B13" s="245" t="s">
        <v>242</v>
      </c>
      <c r="C13" s="245"/>
      <c r="D13" s="9" t="s">
        <v>265</v>
      </c>
      <c r="E13" s="9" t="s">
        <v>279</v>
      </c>
      <c r="F13" s="9" t="s">
        <v>293</v>
      </c>
      <c r="G13" s="9" t="s">
        <v>275</v>
      </c>
      <c r="H13" s="9" t="s">
        <v>276</v>
      </c>
      <c r="I13" s="9" t="s">
        <v>277</v>
      </c>
      <c r="J13" s="9" t="s">
        <v>271</v>
      </c>
      <c r="K13" s="9" t="s">
        <v>294</v>
      </c>
    </row>
    <row r="14" spans="1:11" ht="19.5" customHeight="1">
      <c r="A14" s="244" t="s">
        <v>244</v>
      </c>
      <c r="B14" s="245" t="s">
        <v>242</v>
      </c>
      <c r="C14" s="245"/>
      <c r="D14" s="9" t="s">
        <v>282</v>
      </c>
      <c r="E14" s="9" t="s">
        <v>283</v>
      </c>
      <c r="F14" s="9" t="s">
        <v>284</v>
      </c>
      <c r="G14" s="9" t="s">
        <v>275</v>
      </c>
      <c r="H14" s="9" t="s">
        <v>285</v>
      </c>
      <c r="I14" s="9"/>
      <c r="J14" s="9" t="s">
        <v>286</v>
      </c>
      <c r="K14" s="9" t="s">
        <v>287</v>
      </c>
    </row>
    <row r="15" spans="1:11" ht="19.5" customHeight="1">
      <c r="A15" s="244" t="s">
        <v>244</v>
      </c>
      <c r="B15" s="245" t="s">
        <v>242</v>
      </c>
      <c r="C15" s="245"/>
      <c r="D15" s="9" t="s">
        <v>288</v>
      </c>
      <c r="E15" s="9" t="s">
        <v>289</v>
      </c>
      <c r="F15" s="9" t="s">
        <v>290</v>
      </c>
      <c r="G15" s="9" t="s">
        <v>268</v>
      </c>
      <c r="H15" s="9" t="s">
        <v>291</v>
      </c>
      <c r="I15" s="9" t="s">
        <v>277</v>
      </c>
      <c r="J15" s="9" t="s">
        <v>271</v>
      </c>
      <c r="K15" s="9" t="s">
        <v>292</v>
      </c>
    </row>
    <row r="16" spans="1:11" ht="19.5" customHeight="1">
      <c r="A16" s="244" t="s">
        <v>247</v>
      </c>
      <c r="B16" s="245" t="s">
        <v>246</v>
      </c>
      <c r="C16" s="245"/>
      <c r="D16" s="9" t="s">
        <v>265</v>
      </c>
      <c r="E16" s="9" t="s">
        <v>266</v>
      </c>
      <c r="F16" s="9" t="s">
        <v>295</v>
      </c>
      <c r="G16" s="9" t="s">
        <v>268</v>
      </c>
      <c r="H16" s="9" t="s">
        <v>296</v>
      </c>
      <c r="I16" s="9" t="s">
        <v>297</v>
      </c>
      <c r="J16" s="9" t="s">
        <v>271</v>
      </c>
      <c r="K16" s="9" t="s">
        <v>298</v>
      </c>
    </row>
    <row r="17" spans="1:11" ht="19.5" customHeight="1">
      <c r="A17" s="244" t="s">
        <v>247</v>
      </c>
      <c r="B17" s="245" t="s">
        <v>246</v>
      </c>
      <c r="C17" s="245"/>
      <c r="D17" s="9" t="s">
        <v>265</v>
      </c>
      <c r="E17" s="9" t="s">
        <v>273</v>
      </c>
      <c r="F17" s="9" t="s">
        <v>299</v>
      </c>
      <c r="G17" s="9" t="s">
        <v>275</v>
      </c>
      <c r="H17" s="9" t="s">
        <v>276</v>
      </c>
      <c r="I17" s="9" t="s">
        <v>277</v>
      </c>
      <c r="J17" s="9" t="s">
        <v>271</v>
      </c>
      <c r="K17" s="9" t="s">
        <v>300</v>
      </c>
    </row>
    <row r="18" spans="1:11" ht="19.5" customHeight="1">
      <c r="A18" s="244" t="s">
        <v>247</v>
      </c>
      <c r="B18" s="245" t="s">
        <v>246</v>
      </c>
      <c r="C18" s="245"/>
      <c r="D18" s="9" t="s">
        <v>282</v>
      </c>
      <c r="E18" s="9" t="s">
        <v>283</v>
      </c>
      <c r="F18" s="9" t="s">
        <v>284</v>
      </c>
      <c r="G18" s="9" t="s">
        <v>275</v>
      </c>
      <c r="H18" s="9" t="s">
        <v>285</v>
      </c>
      <c r="I18" s="9" t="s">
        <v>277</v>
      </c>
      <c r="J18" s="9" t="s">
        <v>286</v>
      </c>
      <c r="K18" s="9" t="s">
        <v>301</v>
      </c>
    </row>
    <row r="19" spans="1:11" ht="19.5" customHeight="1">
      <c r="A19" s="244" t="s">
        <v>247</v>
      </c>
      <c r="B19" s="245" t="s">
        <v>246</v>
      </c>
      <c r="C19" s="245"/>
      <c r="D19" s="9" t="s">
        <v>282</v>
      </c>
      <c r="E19" s="9" t="s">
        <v>283</v>
      </c>
      <c r="F19" s="9" t="s">
        <v>302</v>
      </c>
      <c r="G19" s="9" t="s">
        <v>268</v>
      </c>
      <c r="H19" s="9" t="s">
        <v>132</v>
      </c>
      <c r="I19" s="9" t="s">
        <v>303</v>
      </c>
      <c r="J19" s="9" t="s">
        <v>271</v>
      </c>
      <c r="K19" s="9" t="s">
        <v>304</v>
      </c>
    </row>
    <row r="20" spans="1:11" ht="19.5" customHeight="1">
      <c r="A20" s="244" t="s">
        <v>247</v>
      </c>
      <c r="B20" s="245" t="s">
        <v>246</v>
      </c>
      <c r="C20" s="245"/>
      <c r="D20" s="9" t="s">
        <v>288</v>
      </c>
      <c r="E20" s="9" t="s">
        <v>289</v>
      </c>
      <c r="F20" s="9" t="s">
        <v>290</v>
      </c>
      <c r="G20" s="9" t="s">
        <v>268</v>
      </c>
      <c r="H20" s="9" t="s">
        <v>291</v>
      </c>
      <c r="I20" s="9" t="s">
        <v>277</v>
      </c>
      <c r="J20" s="9" t="s">
        <v>271</v>
      </c>
      <c r="K20" s="9" t="s">
        <v>292</v>
      </c>
    </row>
    <row r="21" spans="1:11" ht="19.5" customHeight="1">
      <c r="A21" s="244" t="s">
        <v>250</v>
      </c>
      <c r="B21" s="245" t="s">
        <v>249</v>
      </c>
      <c r="C21" s="245"/>
      <c r="D21" s="9" t="s">
        <v>265</v>
      </c>
      <c r="E21" s="9" t="s">
        <v>266</v>
      </c>
      <c r="F21" s="9" t="s">
        <v>305</v>
      </c>
      <c r="G21" s="9" t="s">
        <v>268</v>
      </c>
      <c r="H21" s="9" t="s">
        <v>116</v>
      </c>
      <c r="I21" s="9" t="s">
        <v>306</v>
      </c>
      <c r="J21" s="9" t="s">
        <v>271</v>
      </c>
      <c r="K21" s="9" t="s">
        <v>307</v>
      </c>
    </row>
    <row r="22" spans="1:11" ht="19.5" customHeight="1">
      <c r="A22" s="244" t="s">
        <v>250</v>
      </c>
      <c r="B22" s="245" t="s">
        <v>249</v>
      </c>
      <c r="C22" s="245"/>
      <c r="D22" s="9" t="s">
        <v>265</v>
      </c>
      <c r="E22" s="9" t="s">
        <v>273</v>
      </c>
      <c r="F22" s="9" t="s">
        <v>308</v>
      </c>
      <c r="G22" s="9" t="s">
        <v>275</v>
      </c>
      <c r="H22" s="9" t="s">
        <v>276</v>
      </c>
      <c r="I22" s="9" t="s">
        <v>277</v>
      </c>
      <c r="J22" s="9" t="s">
        <v>271</v>
      </c>
      <c r="K22" s="9" t="s">
        <v>309</v>
      </c>
    </row>
    <row r="23" spans="1:11" ht="19.5" customHeight="1">
      <c r="A23" s="244" t="s">
        <v>250</v>
      </c>
      <c r="B23" s="245" t="s">
        <v>249</v>
      </c>
      <c r="C23" s="245"/>
      <c r="D23" s="9" t="s">
        <v>265</v>
      </c>
      <c r="E23" s="9" t="s">
        <v>279</v>
      </c>
      <c r="F23" s="9" t="s">
        <v>310</v>
      </c>
      <c r="G23" s="9" t="s">
        <v>275</v>
      </c>
      <c r="H23" s="9" t="s">
        <v>276</v>
      </c>
      <c r="I23" s="9" t="s">
        <v>277</v>
      </c>
      <c r="J23" s="9" t="s">
        <v>271</v>
      </c>
      <c r="K23" s="9" t="s">
        <v>311</v>
      </c>
    </row>
    <row r="24" spans="1:11" ht="19.5" customHeight="1">
      <c r="A24" s="244" t="s">
        <v>250</v>
      </c>
      <c r="B24" s="245" t="s">
        <v>249</v>
      </c>
      <c r="C24" s="245"/>
      <c r="D24" s="9" t="s">
        <v>282</v>
      </c>
      <c r="E24" s="9" t="s">
        <v>283</v>
      </c>
      <c r="F24" s="9" t="s">
        <v>312</v>
      </c>
      <c r="G24" s="9" t="s">
        <v>268</v>
      </c>
      <c r="H24" s="9" t="s">
        <v>291</v>
      </c>
      <c r="I24" s="9" t="s">
        <v>277</v>
      </c>
      <c r="J24" s="9" t="s">
        <v>271</v>
      </c>
      <c r="K24" s="9" t="s">
        <v>313</v>
      </c>
    </row>
    <row r="25" spans="1:11" ht="19.5" customHeight="1">
      <c r="A25" s="244" t="s">
        <v>250</v>
      </c>
      <c r="B25" s="245" t="s">
        <v>249</v>
      </c>
      <c r="C25" s="245"/>
      <c r="D25" s="9" t="s">
        <v>288</v>
      </c>
      <c r="E25" s="9" t="s">
        <v>289</v>
      </c>
      <c r="F25" s="9" t="s">
        <v>314</v>
      </c>
      <c r="G25" s="9" t="s">
        <v>268</v>
      </c>
      <c r="H25" s="9" t="s">
        <v>291</v>
      </c>
      <c r="I25" s="9" t="s">
        <v>277</v>
      </c>
      <c r="J25" s="9" t="s">
        <v>271</v>
      </c>
      <c r="K25" s="9" t="s">
        <v>315</v>
      </c>
    </row>
    <row r="26" spans="1:11" ht="19.5" customHeight="1">
      <c r="A26" s="244" t="s">
        <v>241</v>
      </c>
      <c r="B26" s="245" t="s">
        <v>239</v>
      </c>
      <c r="C26" s="245"/>
      <c r="D26" s="9" t="s">
        <v>265</v>
      </c>
      <c r="E26" s="9" t="s">
        <v>266</v>
      </c>
      <c r="F26" s="9" t="s">
        <v>316</v>
      </c>
      <c r="G26" s="9" t="s">
        <v>268</v>
      </c>
      <c r="H26" s="9" t="s">
        <v>276</v>
      </c>
      <c r="I26" s="9" t="s">
        <v>277</v>
      </c>
      <c r="J26" s="9" t="s">
        <v>271</v>
      </c>
      <c r="K26" s="9" t="s">
        <v>317</v>
      </c>
    </row>
    <row r="27" spans="1:11" ht="19.5" customHeight="1">
      <c r="A27" s="244" t="s">
        <v>241</v>
      </c>
      <c r="B27" s="245" t="s">
        <v>239</v>
      </c>
      <c r="C27" s="245"/>
      <c r="D27" s="9" t="s">
        <v>265</v>
      </c>
      <c r="E27" s="9" t="s">
        <v>266</v>
      </c>
      <c r="F27" s="9" t="s">
        <v>318</v>
      </c>
      <c r="G27" s="9" t="s">
        <v>268</v>
      </c>
      <c r="H27" s="9" t="s">
        <v>319</v>
      </c>
      <c r="I27" s="9" t="s">
        <v>320</v>
      </c>
      <c r="J27" s="9" t="s">
        <v>271</v>
      </c>
      <c r="K27" s="9" t="s">
        <v>321</v>
      </c>
    </row>
    <row r="28" spans="1:11" ht="19.5" customHeight="1">
      <c r="A28" s="244" t="s">
        <v>241</v>
      </c>
      <c r="B28" s="245" t="s">
        <v>239</v>
      </c>
      <c r="C28" s="245"/>
      <c r="D28" s="9" t="s">
        <v>265</v>
      </c>
      <c r="E28" s="9" t="s">
        <v>273</v>
      </c>
      <c r="F28" s="9" t="s">
        <v>322</v>
      </c>
      <c r="G28" s="9" t="s">
        <v>275</v>
      </c>
      <c r="H28" s="9" t="s">
        <v>276</v>
      </c>
      <c r="I28" s="9" t="s">
        <v>277</v>
      </c>
      <c r="J28" s="9" t="s">
        <v>271</v>
      </c>
      <c r="K28" s="9" t="s">
        <v>323</v>
      </c>
    </row>
    <row r="29" spans="1:11" ht="19.5" customHeight="1">
      <c r="A29" s="244" t="s">
        <v>241</v>
      </c>
      <c r="B29" s="245" t="s">
        <v>239</v>
      </c>
      <c r="C29" s="245"/>
      <c r="D29" s="9" t="s">
        <v>265</v>
      </c>
      <c r="E29" s="9" t="s">
        <v>273</v>
      </c>
      <c r="F29" s="9" t="s">
        <v>324</v>
      </c>
      <c r="G29" s="9" t="s">
        <v>275</v>
      </c>
      <c r="H29" s="9" t="s">
        <v>276</v>
      </c>
      <c r="I29" s="9" t="s">
        <v>277</v>
      </c>
      <c r="J29" s="9" t="s">
        <v>271</v>
      </c>
      <c r="K29" s="9" t="s">
        <v>325</v>
      </c>
    </row>
    <row r="30" spans="1:11" ht="19.5" customHeight="1">
      <c r="A30" s="244" t="s">
        <v>241</v>
      </c>
      <c r="B30" s="245" t="s">
        <v>239</v>
      </c>
      <c r="C30" s="245"/>
      <c r="D30" s="9" t="s">
        <v>265</v>
      </c>
      <c r="E30" s="9" t="s">
        <v>279</v>
      </c>
      <c r="F30" s="9" t="s">
        <v>326</v>
      </c>
      <c r="G30" s="9" t="s">
        <v>275</v>
      </c>
      <c r="H30" s="9" t="s">
        <v>276</v>
      </c>
      <c r="I30" s="9" t="s">
        <v>277</v>
      </c>
      <c r="J30" s="9" t="s">
        <v>271</v>
      </c>
      <c r="K30" s="9" t="s">
        <v>327</v>
      </c>
    </row>
    <row r="31" spans="1:11" ht="19.5" customHeight="1">
      <c r="A31" s="244" t="s">
        <v>241</v>
      </c>
      <c r="B31" s="245" t="s">
        <v>239</v>
      </c>
      <c r="C31" s="245"/>
      <c r="D31" s="9" t="s">
        <v>282</v>
      </c>
      <c r="E31" s="9" t="s">
        <v>283</v>
      </c>
      <c r="F31" s="9" t="s">
        <v>328</v>
      </c>
      <c r="G31" s="9" t="s">
        <v>275</v>
      </c>
      <c r="H31" s="9" t="s">
        <v>285</v>
      </c>
      <c r="I31" s="9" t="s">
        <v>277</v>
      </c>
      <c r="J31" s="9" t="s">
        <v>286</v>
      </c>
      <c r="K31" s="9" t="s">
        <v>329</v>
      </c>
    </row>
    <row r="32" spans="1:11" ht="19.5" customHeight="1">
      <c r="A32" s="244" t="s">
        <v>241</v>
      </c>
      <c r="B32" s="245" t="s">
        <v>239</v>
      </c>
      <c r="C32" s="245"/>
      <c r="D32" s="9" t="s">
        <v>288</v>
      </c>
      <c r="E32" s="9" t="s">
        <v>289</v>
      </c>
      <c r="F32" s="9" t="s">
        <v>290</v>
      </c>
      <c r="G32" s="9" t="s">
        <v>268</v>
      </c>
      <c r="H32" s="9" t="s">
        <v>291</v>
      </c>
      <c r="I32" s="9" t="s">
        <v>277</v>
      </c>
      <c r="J32" s="9" t="s">
        <v>271</v>
      </c>
      <c r="K32" s="9" t="s">
        <v>330</v>
      </c>
    </row>
  </sheetData>
  <mergeCells count="16">
    <mergeCell ref="C26:C32"/>
    <mergeCell ref="A26:A32"/>
    <mergeCell ref="B8:B12"/>
    <mergeCell ref="B13:B15"/>
    <mergeCell ref="B16:B20"/>
    <mergeCell ref="B21:B25"/>
    <mergeCell ref="B26:B32"/>
    <mergeCell ref="B2:K2"/>
    <mergeCell ref="A8:A12"/>
    <mergeCell ref="A13:A15"/>
    <mergeCell ref="A16:A20"/>
    <mergeCell ref="A21:A25"/>
    <mergeCell ref="C8:C12"/>
    <mergeCell ref="C13:C15"/>
    <mergeCell ref="C16:C20"/>
    <mergeCell ref="C21:C2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8"/>
  <sheetViews>
    <sheetView showZeros="0" workbookViewId="0">
      <selection activeCell="B12" sqref="B12"/>
    </sheetView>
  </sheetViews>
  <sheetFormatPr defaultColWidth="9.08984375" defaultRowHeight="12" customHeight="1"/>
  <cols>
    <col min="1" max="1" width="38" customWidth="1"/>
    <col min="2" max="2" width="22.7265625" customWidth="1"/>
    <col min="3" max="3" width="17.6328125" customWidth="1"/>
    <col min="4" max="7" width="23.6328125" customWidth="1"/>
    <col min="8" max="8" width="21.90625" customWidth="1"/>
    <col min="9" max="11" width="23.6328125" customWidth="1"/>
  </cols>
  <sheetData>
    <row r="1" spans="1:11" ht="17.25" customHeight="1">
      <c r="K1" s="28" t="s">
        <v>331</v>
      </c>
    </row>
    <row r="2" spans="1:11" ht="28.5" customHeight="1">
      <c r="B2" s="127" t="s">
        <v>332</v>
      </c>
      <c r="C2" s="138"/>
      <c r="D2" s="138"/>
      <c r="E2" s="138"/>
      <c r="F2" s="138"/>
      <c r="G2" s="139"/>
      <c r="H2" s="138"/>
      <c r="I2" s="139"/>
      <c r="J2" s="139"/>
      <c r="K2" s="138"/>
    </row>
    <row r="3" spans="1:11" ht="17.25" customHeight="1">
      <c r="A3" t="s">
        <v>393</v>
      </c>
      <c r="B3" s="58"/>
    </row>
    <row r="4" spans="1:11" ht="44.25" customHeight="1">
      <c r="A4" s="59" t="s">
        <v>191</v>
      </c>
      <c r="B4" s="21" t="s">
        <v>255</v>
      </c>
      <c r="C4" s="21" t="s">
        <v>256</v>
      </c>
      <c r="D4" s="21" t="s">
        <v>257</v>
      </c>
      <c r="E4" s="21" t="s">
        <v>258</v>
      </c>
      <c r="F4" s="21" t="s">
        <v>259</v>
      </c>
      <c r="G4" s="24" t="s">
        <v>260</v>
      </c>
      <c r="H4" s="21" t="s">
        <v>261</v>
      </c>
      <c r="I4" s="24" t="s">
        <v>262</v>
      </c>
      <c r="J4" s="24" t="s">
        <v>263</v>
      </c>
      <c r="K4" s="21" t="s">
        <v>264</v>
      </c>
    </row>
    <row r="5" spans="1:11" ht="14.25" customHeight="1">
      <c r="A5" s="60">
        <v>1</v>
      </c>
      <c r="B5" s="61">
        <v>2</v>
      </c>
      <c r="C5" s="62">
        <v>3</v>
      </c>
      <c r="D5" s="63">
        <v>4</v>
      </c>
      <c r="E5" s="63">
        <v>5</v>
      </c>
      <c r="F5" s="63">
        <v>6</v>
      </c>
      <c r="G5" s="63">
        <v>7</v>
      </c>
      <c r="H5" s="62">
        <v>8</v>
      </c>
      <c r="I5" s="63">
        <v>8</v>
      </c>
      <c r="J5" s="62">
        <v>10</v>
      </c>
      <c r="K5" s="62">
        <v>11</v>
      </c>
    </row>
    <row r="6" spans="1:11" ht="42" customHeight="1">
      <c r="A6" s="10"/>
      <c r="B6" s="9"/>
      <c r="C6" s="64"/>
      <c r="D6" s="64"/>
      <c r="E6" s="64"/>
      <c r="F6" s="65"/>
      <c r="G6" s="66"/>
      <c r="H6" s="65"/>
      <c r="I6" s="66"/>
      <c r="J6" s="66"/>
      <c r="K6" s="65"/>
    </row>
    <row r="7" spans="1:11" ht="51.75" customHeight="1">
      <c r="A7" s="60"/>
      <c r="B7" s="9"/>
      <c r="C7" s="9"/>
      <c r="D7" s="9"/>
      <c r="E7" s="9"/>
      <c r="F7" s="9"/>
      <c r="G7" s="9"/>
      <c r="H7" s="9"/>
      <c r="I7" s="9"/>
      <c r="J7" s="9"/>
      <c r="K7" s="17"/>
    </row>
    <row r="8" spans="1:11" ht="12" customHeight="1">
      <c r="A8" t="s">
        <v>394</v>
      </c>
    </row>
  </sheetData>
  <mergeCells count="1">
    <mergeCell ref="B2:K2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0"/>
  <sheetViews>
    <sheetView showZeros="0" workbookViewId="0">
      <selection activeCell="B17" sqref="B17"/>
    </sheetView>
  </sheetViews>
  <sheetFormatPr defaultColWidth="9.08984375" defaultRowHeight="14.25" customHeight="1"/>
  <cols>
    <col min="1" max="1" width="26.90625" customWidth="1"/>
    <col min="2" max="2" width="34.26953125" customWidth="1"/>
    <col min="3" max="3" width="30.36328125" customWidth="1"/>
    <col min="4" max="4" width="28.7265625" customWidth="1"/>
    <col min="5" max="6" width="26.90625" customWidth="1"/>
  </cols>
  <sheetData>
    <row r="1" spans="1:6" ht="12" customHeight="1">
      <c r="A1" s="51">
        <v>1</v>
      </c>
      <c r="B1" s="52">
        <v>0</v>
      </c>
      <c r="C1" s="51">
        <v>1</v>
      </c>
      <c r="D1" s="57"/>
      <c r="E1" s="57"/>
      <c r="F1" s="50" t="s">
        <v>333</v>
      </c>
    </row>
    <row r="2" spans="1:6" ht="26.25" customHeight="1">
      <c r="A2" s="246" t="s">
        <v>334</v>
      </c>
      <c r="B2" s="246" t="s">
        <v>334</v>
      </c>
      <c r="C2" s="247"/>
      <c r="D2" s="248"/>
      <c r="E2" s="248"/>
      <c r="F2" s="248"/>
    </row>
    <row r="3" spans="1:6" ht="13.5" customHeight="1">
      <c r="A3" s="193" t="str">
        <f>"单位名称："&amp;"曲靖经济技术开发区城市综合行政执法局"</f>
        <v>单位名称：曲靖经济技术开发区城市综合行政执法局</v>
      </c>
      <c r="B3" s="193" t="s">
        <v>335</v>
      </c>
      <c r="C3" s="249"/>
      <c r="D3" s="57"/>
      <c r="E3" s="57"/>
      <c r="F3" s="122" t="s">
        <v>2</v>
      </c>
    </row>
    <row r="4" spans="1:6" ht="19.5" customHeight="1">
      <c r="A4" s="200" t="s">
        <v>336</v>
      </c>
      <c r="B4" s="252" t="s">
        <v>46</v>
      </c>
      <c r="C4" s="200" t="s">
        <v>47</v>
      </c>
      <c r="D4" s="170" t="s">
        <v>337</v>
      </c>
      <c r="E4" s="170"/>
      <c r="F4" s="170"/>
    </row>
    <row r="5" spans="1:6" ht="18.75" customHeight="1">
      <c r="A5" s="200"/>
      <c r="B5" s="253"/>
      <c r="C5" s="200"/>
      <c r="D5" s="6" t="s">
        <v>29</v>
      </c>
      <c r="E5" s="6" t="s">
        <v>48</v>
      </c>
      <c r="F5" s="6" t="s">
        <v>49</v>
      </c>
    </row>
    <row r="6" spans="1:6" ht="23.25" customHeight="1">
      <c r="A6" s="24">
        <v>1</v>
      </c>
      <c r="B6" s="55" t="s">
        <v>112</v>
      </c>
      <c r="C6" s="24">
        <v>3</v>
      </c>
      <c r="D6" s="32">
        <v>4</v>
      </c>
      <c r="E6" s="32">
        <v>5</v>
      </c>
      <c r="F6" s="32">
        <v>6</v>
      </c>
    </row>
    <row r="7" spans="1:6" ht="23.25" customHeight="1">
      <c r="A7" s="9"/>
      <c r="B7" s="10"/>
      <c r="C7" s="10"/>
      <c r="D7" s="11"/>
      <c r="E7" s="11"/>
      <c r="F7" s="11"/>
    </row>
    <row r="8" spans="1:6" ht="24" customHeight="1">
      <c r="A8" s="10"/>
      <c r="B8" s="9"/>
      <c r="C8" s="9"/>
      <c r="D8" s="11"/>
      <c r="E8" s="11"/>
      <c r="F8" s="11"/>
    </row>
    <row r="9" spans="1:6" ht="18.75" customHeight="1">
      <c r="A9" s="250" t="s">
        <v>94</v>
      </c>
      <c r="B9" s="250" t="s">
        <v>94</v>
      </c>
      <c r="C9" s="251" t="s">
        <v>94</v>
      </c>
      <c r="D9" s="11"/>
      <c r="E9" s="11"/>
      <c r="F9" s="11"/>
    </row>
    <row r="10" spans="1:6" ht="14.25" customHeight="1">
      <c r="A10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0"/>
  <sheetViews>
    <sheetView showZeros="0" workbookViewId="0">
      <selection activeCell="B17" sqref="B17"/>
    </sheetView>
  </sheetViews>
  <sheetFormatPr defaultColWidth="9.08984375" defaultRowHeight="14.25" customHeight="1"/>
  <cols>
    <col min="1" max="1" width="23.6328125" customWidth="1"/>
    <col min="2" max="2" width="30.36328125" customWidth="1"/>
    <col min="3" max="3" width="26.08984375" customWidth="1"/>
    <col min="4" max="4" width="25.26953125" customWidth="1"/>
    <col min="5" max="6" width="23.6328125" customWidth="1"/>
  </cols>
  <sheetData>
    <row r="1" spans="1:6" ht="12" customHeight="1">
      <c r="A1" s="51">
        <v>1</v>
      </c>
      <c r="B1" s="52">
        <v>0</v>
      </c>
      <c r="C1" s="51">
        <v>1</v>
      </c>
      <c r="D1" s="53"/>
      <c r="E1" s="53"/>
      <c r="F1" s="54" t="s">
        <v>333</v>
      </c>
    </row>
    <row r="2" spans="1:6" ht="26.25" customHeight="1">
      <c r="A2" s="246" t="s">
        <v>338</v>
      </c>
      <c r="B2" s="246" t="s">
        <v>334</v>
      </c>
      <c r="C2" s="247"/>
      <c r="D2" s="192"/>
      <c r="E2" s="192"/>
      <c r="F2" s="192"/>
    </row>
    <row r="3" spans="1:6" ht="13.5" customHeight="1">
      <c r="A3" s="193" t="str">
        <f>"单位名称："&amp;"曲靖经济技术开发区城市综合行政执法局"</f>
        <v>单位名称：曲靖经济技术开发区城市综合行政执法局</v>
      </c>
      <c r="B3" s="185" t="s">
        <v>335</v>
      </c>
      <c r="C3" s="249"/>
      <c r="D3" s="53"/>
      <c r="E3" s="53"/>
      <c r="F3" s="122" t="s">
        <v>2</v>
      </c>
    </row>
    <row r="4" spans="1:6" ht="19.5" customHeight="1">
      <c r="A4" s="259" t="s">
        <v>336</v>
      </c>
      <c r="B4" s="261" t="s">
        <v>46</v>
      </c>
      <c r="C4" s="259" t="s">
        <v>47</v>
      </c>
      <c r="D4" s="254" t="s">
        <v>339</v>
      </c>
      <c r="E4" s="255"/>
      <c r="F4" s="256"/>
    </row>
    <row r="5" spans="1:6" ht="18.75" customHeight="1">
      <c r="A5" s="260"/>
      <c r="B5" s="262"/>
      <c r="C5" s="260"/>
      <c r="D5" s="14" t="s">
        <v>29</v>
      </c>
      <c r="E5" s="19" t="s">
        <v>48</v>
      </c>
      <c r="F5" s="14" t="s">
        <v>49</v>
      </c>
    </row>
    <row r="6" spans="1:6" ht="18.75" customHeight="1">
      <c r="A6" s="24">
        <v>1</v>
      </c>
      <c r="B6" s="55" t="s">
        <v>112</v>
      </c>
      <c r="C6" s="24">
        <v>3</v>
      </c>
      <c r="D6" s="32">
        <v>4</v>
      </c>
      <c r="E6" s="32">
        <v>5</v>
      </c>
      <c r="F6" s="32">
        <v>6</v>
      </c>
    </row>
    <row r="7" spans="1:6" ht="21" customHeight="1">
      <c r="A7" s="9"/>
      <c r="B7" s="56"/>
      <c r="C7" s="56"/>
      <c r="D7" s="11"/>
      <c r="E7" s="11"/>
      <c r="F7" s="11"/>
    </row>
    <row r="8" spans="1:6" ht="21" customHeight="1">
      <c r="A8" s="56"/>
      <c r="B8" s="9"/>
      <c r="C8" s="9"/>
      <c r="D8" s="11"/>
      <c r="E8" s="11"/>
      <c r="F8" s="11"/>
    </row>
    <row r="9" spans="1:6" ht="18.75" customHeight="1">
      <c r="A9" s="257" t="s">
        <v>94</v>
      </c>
      <c r="B9" s="257" t="s">
        <v>94</v>
      </c>
      <c r="C9" s="258" t="s">
        <v>94</v>
      </c>
      <c r="D9" s="11"/>
      <c r="E9" s="11"/>
      <c r="F9" s="11"/>
    </row>
    <row r="10" spans="1:6" ht="14.25" customHeight="1">
      <c r="A10" t="s">
        <v>396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Q11"/>
  <sheetViews>
    <sheetView showZeros="0" workbookViewId="0">
      <selection activeCell="A11" sqref="A11:C11"/>
    </sheetView>
  </sheetViews>
  <sheetFormatPr defaultColWidth="9.08984375" defaultRowHeight="14.25" customHeight="1"/>
  <cols>
    <col min="1" max="2" width="23.6328125" customWidth="1"/>
    <col min="3" max="3" width="27" customWidth="1"/>
    <col min="4" max="5" width="23.6328125" customWidth="1"/>
    <col min="6" max="6" width="33.90625" customWidth="1"/>
    <col min="7" max="8" width="20.08984375" customWidth="1"/>
    <col min="9" max="9" width="25.26953125" customWidth="1"/>
    <col min="10" max="12" width="27" customWidth="1"/>
    <col min="13" max="13" width="23.6328125" customWidth="1"/>
    <col min="14" max="14" width="30.36328125" customWidth="1"/>
    <col min="15" max="15" width="27" customWidth="1"/>
    <col min="16" max="16" width="30.36328125" customWidth="1"/>
    <col min="17" max="17" width="23.6328125" customWidth="1"/>
  </cols>
  <sheetData>
    <row r="1" spans="1:17" ht="13.5" customHeight="1">
      <c r="O1" s="28"/>
      <c r="P1" s="28"/>
      <c r="Q1" s="20" t="s">
        <v>340</v>
      </c>
    </row>
    <row r="2" spans="1:17" ht="27.75" customHeight="1">
      <c r="A2" s="263" t="s">
        <v>341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  <c r="L2" s="138"/>
      <c r="M2" s="138"/>
      <c r="N2" s="138"/>
      <c r="O2" s="139"/>
      <c r="P2" s="139"/>
      <c r="Q2" s="138"/>
    </row>
    <row r="3" spans="1:17" ht="18.75" customHeight="1">
      <c r="A3" s="140" t="str">
        <f>"单位名称："&amp;"曲靖经济技术开发区城市综合行政执法局"</f>
        <v>单位名称：曲靖经济技术开发区城市综合行政执法局</v>
      </c>
      <c r="B3" s="141"/>
      <c r="C3" s="141"/>
      <c r="D3" s="141"/>
      <c r="E3" s="141"/>
      <c r="F3" s="141"/>
      <c r="G3" s="13"/>
      <c r="H3" s="13"/>
      <c r="I3" s="13"/>
      <c r="J3" s="13"/>
      <c r="O3" s="43"/>
      <c r="P3" s="43"/>
      <c r="Q3" s="122" t="s">
        <v>2</v>
      </c>
    </row>
    <row r="4" spans="1:17" ht="15.75" customHeight="1">
      <c r="A4" s="276" t="s">
        <v>342</v>
      </c>
      <c r="B4" s="279" t="s">
        <v>343</v>
      </c>
      <c r="C4" s="279" t="s">
        <v>344</v>
      </c>
      <c r="D4" s="279" t="s">
        <v>345</v>
      </c>
      <c r="E4" s="279" t="s">
        <v>346</v>
      </c>
      <c r="F4" s="279" t="s">
        <v>347</v>
      </c>
      <c r="G4" s="264" t="s">
        <v>197</v>
      </c>
      <c r="H4" s="264"/>
      <c r="I4" s="264"/>
      <c r="J4" s="264"/>
      <c r="K4" s="265"/>
      <c r="L4" s="264"/>
      <c r="M4" s="264"/>
      <c r="N4" s="264"/>
      <c r="O4" s="266"/>
      <c r="P4" s="265"/>
      <c r="Q4" s="267"/>
    </row>
    <row r="5" spans="1:17" ht="17.25" customHeight="1">
      <c r="A5" s="277"/>
      <c r="B5" s="280"/>
      <c r="C5" s="280"/>
      <c r="D5" s="280"/>
      <c r="E5" s="280"/>
      <c r="F5" s="280"/>
      <c r="G5" s="280" t="s">
        <v>29</v>
      </c>
      <c r="H5" s="280" t="s">
        <v>32</v>
      </c>
      <c r="I5" s="280" t="s">
        <v>348</v>
      </c>
      <c r="J5" s="280" t="s">
        <v>349</v>
      </c>
      <c r="K5" s="281" t="s">
        <v>350</v>
      </c>
      <c r="L5" s="268" t="s">
        <v>36</v>
      </c>
      <c r="M5" s="268"/>
      <c r="N5" s="268"/>
      <c r="O5" s="269"/>
      <c r="P5" s="270"/>
      <c r="Q5" s="271"/>
    </row>
    <row r="6" spans="1:17" ht="54" customHeight="1">
      <c r="A6" s="278"/>
      <c r="B6" s="271"/>
      <c r="C6" s="271"/>
      <c r="D6" s="271"/>
      <c r="E6" s="271"/>
      <c r="F6" s="271"/>
      <c r="G6" s="271"/>
      <c r="H6" s="271" t="s">
        <v>31</v>
      </c>
      <c r="I6" s="271"/>
      <c r="J6" s="271"/>
      <c r="K6" s="282"/>
      <c r="L6" s="38" t="s">
        <v>31</v>
      </c>
      <c r="M6" s="38" t="s">
        <v>37</v>
      </c>
      <c r="N6" s="38" t="s">
        <v>206</v>
      </c>
      <c r="O6" s="25" t="s">
        <v>39</v>
      </c>
      <c r="P6" s="39" t="s">
        <v>40</v>
      </c>
      <c r="Q6" s="38" t="s">
        <v>41</v>
      </c>
    </row>
    <row r="7" spans="1:17" ht="15" customHeight="1">
      <c r="A7" s="16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</row>
    <row r="8" spans="1:17" ht="21" customHeight="1">
      <c r="A8" s="9"/>
      <c r="B8" s="40"/>
      <c r="C8" s="40"/>
      <c r="D8" s="40"/>
      <c r="E8" s="4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25.5" customHeight="1">
      <c r="A9" s="9"/>
      <c r="B9" s="9"/>
      <c r="C9" s="9"/>
      <c r="D9" s="9"/>
      <c r="E9" s="9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21" customHeight="1">
      <c r="A10" s="272" t="s">
        <v>94</v>
      </c>
      <c r="B10" s="273"/>
      <c r="C10" s="273"/>
      <c r="D10" s="273"/>
      <c r="E10" s="27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4.25" customHeight="1">
      <c r="A11" s="275" t="s">
        <v>397</v>
      </c>
      <c r="B11" s="275"/>
      <c r="C11" s="275"/>
    </row>
  </sheetData>
  <mergeCells count="17">
    <mergeCell ref="A11:C11"/>
    <mergeCell ref="A4:A6"/>
    <mergeCell ref="B4:B6"/>
    <mergeCell ref="C4:C6"/>
    <mergeCell ref="D4:D6"/>
    <mergeCell ref="A2:Q2"/>
    <mergeCell ref="A3:F3"/>
    <mergeCell ref="G4:Q4"/>
    <mergeCell ref="L5:Q5"/>
    <mergeCell ref="A10:E10"/>
    <mergeCell ref="E4:E6"/>
    <mergeCell ref="F4:F6"/>
    <mergeCell ref="G5:G6"/>
    <mergeCell ref="H5:H6"/>
    <mergeCell ref="I5:I6"/>
    <mergeCell ref="J5:J6"/>
    <mergeCell ref="K5:K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R11"/>
  <sheetViews>
    <sheetView showZeros="0" workbookViewId="0">
      <selection activeCell="A11" sqref="A11:C11"/>
    </sheetView>
  </sheetViews>
  <sheetFormatPr defaultColWidth="9.08984375" defaultRowHeight="14.25" customHeight="1"/>
  <cols>
    <col min="1" max="1" width="23.6328125" customWidth="1"/>
    <col min="2" max="2" width="27" customWidth="1"/>
    <col min="3" max="3" width="28.26953125" customWidth="1"/>
    <col min="4" max="4" width="23.6328125" customWidth="1"/>
    <col min="5" max="7" width="27" customWidth="1"/>
    <col min="8" max="9" width="20.08984375" customWidth="1"/>
    <col min="10" max="10" width="25.26953125" customWidth="1"/>
    <col min="11" max="13" width="27" customWidth="1"/>
    <col min="14" max="14" width="23.6328125" customWidth="1"/>
    <col min="15" max="15" width="30.36328125" customWidth="1"/>
    <col min="16" max="16" width="27" customWidth="1"/>
    <col min="17" max="17" width="30.36328125" customWidth="1"/>
    <col min="18" max="18" width="23.6328125" customWidth="1"/>
  </cols>
  <sheetData>
    <row r="1" spans="1:18" ht="13.5" customHeight="1">
      <c r="A1" s="35"/>
      <c r="B1" s="35"/>
      <c r="C1" s="35"/>
      <c r="D1" s="36"/>
      <c r="E1" s="36"/>
      <c r="F1" s="36"/>
      <c r="G1" s="36"/>
      <c r="H1" s="35"/>
      <c r="I1" s="35"/>
      <c r="J1" s="35"/>
      <c r="K1" s="35"/>
      <c r="L1" s="42"/>
      <c r="M1" s="35"/>
      <c r="N1" s="35"/>
      <c r="O1" s="35"/>
      <c r="P1" s="28"/>
      <c r="Q1" s="44"/>
      <c r="R1" s="45" t="s">
        <v>351</v>
      </c>
    </row>
    <row r="2" spans="1:18" ht="27.75" customHeight="1">
      <c r="A2" s="263" t="s">
        <v>352</v>
      </c>
      <c r="B2" s="283"/>
      <c r="C2" s="283"/>
      <c r="D2" s="139"/>
      <c r="E2" s="139"/>
      <c r="F2" s="139"/>
      <c r="G2" s="139"/>
      <c r="H2" s="283"/>
      <c r="I2" s="283"/>
      <c r="J2" s="283"/>
      <c r="K2" s="283"/>
      <c r="L2" s="284"/>
      <c r="M2" s="283"/>
      <c r="N2" s="283"/>
      <c r="O2" s="283"/>
      <c r="P2" s="139"/>
      <c r="Q2" s="284"/>
      <c r="R2" s="283"/>
    </row>
    <row r="3" spans="1:18" ht="18.75" customHeight="1">
      <c r="A3" s="285" t="str">
        <f>"单位名称："&amp;"曲靖经济技术开发区城市综合行政执法局"</f>
        <v>单位名称：曲靖经济技术开发区城市综合行政执法局</v>
      </c>
      <c r="B3" s="167"/>
      <c r="C3" s="167"/>
      <c r="D3" s="37"/>
      <c r="E3" s="37"/>
      <c r="F3" s="37"/>
      <c r="G3" s="37"/>
      <c r="H3" s="29"/>
      <c r="I3" s="29"/>
      <c r="J3" s="29"/>
      <c r="K3" s="29"/>
      <c r="L3" s="42"/>
      <c r="M3" s="35"/>
      <c r="N3" s="35"/>
      <c r="O3" s="35"/>
      <c r="P3" s="43"/>
      <c r="Q3" s="46"/>
      <c r="R3" s="125" t="s">
        <v>2</v>
      </c>
    </row>
    <row r="4" spans="1:18" ht="15.75" customHeight="1">
      <c r="A4" s="276" t="s">
        <v>342</v>
      </c>
      <c r="B4" s="279" t="s">
        <v>353</v>
      </c>
      <c r="C4" s="279" t="s">
        <v>354</v>
      </c>
      <c r="D4" s="287" t="s">
        <v>355</v>
      </c>
      <c r="E4" s="287" t="s">
        <v>356</v>
      </c>
      <c r="F4" s="287" t="s">
        <v>357</v>
      </c>
      <c r="G4" s="287" t="s">
        <v>358</v>
      </c>
      <c r="H4" s="264" t="s">
        <v>197</v>
      </c>
      <c r="I4" s="264"/>
      <c r="J4" s="264"/>
      <c r="K4" s="264"/>
      <c r="L4" s="265"/>
      <c r="M4" s="264"/>
      <c r="N4" s="264"/>
      <c r="O4" s="264"/>
      <c r="P4" s="266"/>
      <c r="Q4" s="265"/>
      <c r="R4" s="267"/>
    </row>
    <row r="5" spans="1:18" ht="17.25" customHeight="1">
      <c r="A5" s="277"/>
      <c r="B5" s="280"/>
      <c r="C5" s="280"/>
      <c r="D5" s="281"/>
      <c r="E5" s="281"/>
      <c r="F5" s="281"/>
      <c r="G5" s="281"/>
      <c r="H5" s="280" t="s">
        <v>29</v>
      </c>
      <c r="I5" s="280" t="s">
        <v>32</v>
      </c>
      <c r="J5" s="280" t="s">
        <v>348</v>
      </c>
      <c r="K5" s="280" t="s">
        <v>349</v>
      </c>
      <c r="L5" s="281" t="s">
        <v>350</v>
      </c>
      <c r="M5" s="268" t="s">
        <v>359</v>
      </c>
      <c r="N5" s="268"/>
      <c r="O5" s="268"/>
      <c r="P5" s="269"/>
      <c r="Q5" s="270"/>
      <c r="R5" s="271"/>
    </row>
    <row r="6" spans="1:18" ht="54" customHeight="1">
      <c r="A6" s="278"/>
      <c r="B6" s="271"/>
      <c r="C6" s="271"/>
      <c r="D6" s="282"/>
      <c r="E6" s="282"/>
      <c r="F6" s="282"/>
      <c r="G6" s="282"/>
      <c r="H6" s="271"/>
      <c r="I6" s="271" t="s">
        <v>31</v>
      </c>
      <c r="J6" s="271"/>
      <c r="K6" s="271"/>
      <c r="L6" s="282"/>
      <c r="M6" s="38" t="s">
        <v>31</v>
      </c>
      <c r="N6" s="38" t="s">
        <v>37</v>
      </c>
      <c r="O6" s="38" t="s">
        <v>206</v>
      </c>
      <c r="P6" s="25" t="s">
        <v>39</v>
      </c>
      <c r="Q6" s="39" t="s">
        <v>40</v>
      </c>
      <c r="R6" s="38" t="s">
        <v>41</v>
      </c>
    </row>
    <row r="7" spans="1:18" ht="15" customHeight="1">
      <c r="A7" s="15">
        <v>1</v>
      </c>
      <c r="B7" s="38">
        <v>2</v>
      </c>
      <c r="C7" s="38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</row>
    <row r="8" spans="1:18" ht="21" customHeight="1">
      <c r="A8" s="9"/>
      <c r="B8" s="40"/>
      <c r="C8" s="40"/>
      <c r="D8" s="41"/>
      <c r="E8" s="41"/>
      <c r="F8" s="41"/>
      <c r="G8" s="4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1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1" customHeight="1">
      <c r="A10" s="272" t="s">
        <v>360</v>
      </c>
      <c r="B10" s="273"/>
      <c r="C10" s="286"/>
      <c r="D10" s="41"/>
      <c r="E10" s="41"/>
      <c r="F10" s="41"/>
      <c r="G10" s="4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4.25" customHeight="1">
      <c r="A11" s="275" t="s">
        <v>398</v>
      </c>
      <c r="B11" s="275"/>
      <c r="C11" s="275"/>
    </row>
  </sheetData>
  <mergeCells count="18">
    <mergeCell ref="A11:C11"/>
    <mergeCell ref="A4:A6"/>
    <mergeCell ref="B4:B6"/>
    <mergeCell ref="C4:C6"/>
    <mergeCell ref="D4:D6"/>
    <mergeCell ref="A2:R2"/>
    <mergeCell ref="A3:C3"/>
    <mergeCell ref="H4:R4"/>
    <mergeCell ref="M5:R5"/>
    <mergeCell ref="A10:C10"/>
    <mergeCell ref="E4:E6"/>
    <mergeCell ref="F4:F6"/>
    <mergeCell ref="G4:G6"/>
    <mergeCell ref="H5:H6"/>
    <mergeCell ref="I5:I6"/>
    <mergeCell ref="J5:J6"/>
    <mergeCell ref="K5:K6"/>
    <mergeCell ref="L5:L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9"/>
  <sheetViews>
    <sheetView showZeros="0" workbookViewId="0">
      <selection activeCell="F10" sqref="F10"/>
    </sheetView>
  </sheetViews>
  <sheetFormatPr defaultColWidth="9.08984375" defaultRowHeight="14.25" customHeight="1"/>
  <cols>
    <col min="1" max="1" width="37.7265625" customWidth="1"/>
    <col min="2" max="4" width="13.36328125" customWidth="1"/>
    <col min="5" max="6" width="21.1796875" customWidth="1"/>
  </cols>
  <sheetData>
    <row r="1" spans="1:6" ht="13.5" customHeight="1">
      <c r="D1" s="27"/>
      <c r="F1" s="28" t="s">
        <v>361</v>
      </c>
    </row>
    <row r="2" spans="1:6" ht="35.25" customHeight="1">
      <c r="A2" s="288" t="s">
        <v>362</v>
      </c>
      <c r="B2" s="289"/>
      <c r="C2" s="289"/>
      <c r="D2" s="289"/>
      <c r="E2" s="289"/>
      <c r="F2" s="289"/>
    </row>
    <row r="3" spans="1:6" ht="24" customHeight="1">
      <c r="A3" s="290" t="str">
        <f>"单位名称："&amp;"曲靖经济技术开发区城市综合行政执法局"</f>
        <v>单位名称：曲靖经济技术开发区城市综合行政执法局</v>
      </c>
      <c r="B3" s="167"/>
      <c r="C3" s="167"/>
      <c r="D3" s="291"/>
      <c r="E3" s="167"/>
      <c r="F3" s="30" t="s">
        <v>2</v>
      </c>
    </row>
    <row r="4" spans="1:6" ht="19.5" customHeight="1">
      <c r="A4" s="170" t="s">
        <v>363</v>
      </c>
      <c r="B4" s="170" t="s">
        <v>197</v>
      </c>
      <c r="C4" s="170"/>
      <c r="D4" s="170"/>
      <c r="E4" s="170" t="s">
        <v>364</v>
      </c>
      <c r="F4" s="170"/>
    </row>
    <row r="5" spans="1:6" ht="40.5" customHeight="1">
      <c r="A5" s="170"/>
      <c r="B5" s="6" t="s">
        <v>29</v>
      </c>
      <c r="C5" s="5" t="s">
        <v>32</v>
      </c>
      <c r="D5" s="31" t="s">
        <v>365</v>
      </c>
      <c r="E5" s="24" t="s">
        <v>366</v>
      </c>
      <c r="F5" s="24" t="s">
        <v>367</v>
      </c>
    </row>
    <row r="6" spans="1:6" ht="19.5" customHeight="1">
      <c r="A6" s="32">
        <v>1</v>
      </c>
      <c r="B6" s="32">
        <v>2</v>
      </c>
      <c r="C6" s="32">
        <v>3</v>
      </c>
      <c r="D6" s="6">
        <v>4</v>
      </c>
      <c r="E6" s="24">
        <v>5</v>
      </c>
      <c r="F6" s="33">
        <v>14</v>
      </c>
    </row>
    <row r="7" spans="1:6" ht="18.75" customHeight="1">
      <c r="A7" s="34"/>
      <c r="B7" s="11"/>
      <c r="C7" s="11"/>
      <c r="D7" s="11"/>
      <c r="E7" s="11"/>
      <c r="F7" s="11"/>
    </row>
    <row r="8" spans="1:6" ht="18.75" customHeight="1">
      <c r="A8" s="34"/>
      <c r="B8" s="11"/>
      <c r="C8" s="11"/>
      <c r="D8" s="11"/>
      <c r="E8" s="11"/>
      <c r="F8" s="11"/>
    </row>
    <row r="9" spans="1:6" ht="14.25" customHeight="1">
      <c r="A9" t="s">
        <v>399</v>
      </c>
    </row>
  </sheetData>
  <mergeCells count="5">
    <mergeCell ref="A2:F2"/>
    <mergeCell ref="A3:E3"/>
    <mergeCell ref="B4:D4"/>
    <mergeCell ref="E4:F4"/>
    <mergeCell ref="A4:A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08984375" defaultRowHeight="12" customHeight="1"/>
  <cols>
    <col min="1" max="1" width="26.36328125" customWidth="1"/>
    <col min="2" max="5" width="26.90625" customWidth="1"/>
    <col min="6" max="6" width="23.6328125" customWidth="1"/>
    <col min="7" max="7" width="25" customWidth="1"/>
    <col min="8" max="9" width="23.6328125" customWidth="1"/>
    <col min="10" max="10" width="26.90625" customWidth="1"/>
  </cols>
  <sheetData>
    <row r="1" spans="1:10" ht="12" customHeight="1">
      <c r="J1" s="26" t="s">
        <v>368</v>
      </c>
    </row>
    <row r="2" spans="1:10" ht="28.5" customHeight="1">
      <c r="A2" s="182" t="s">
        <v>369</v>
      </c>
      <c r="B2" s="164"/>
      <c r="C2" s="164"/>
      <c r="D2" s="164"/>
      <c r="E2" s="164"/>
      <c r="F2" s="222"/>
      <c r="G2" s="164"/>
      <c r="H2" s="222"/>
      <c r="I2" s="222"/>
      <c r="J2" s="164"/>
    </row>
    <row r="3" spans="1:10" ht="17.25" customHeight="1">
      <c r="A3" s="193" t="str">
        <f>"单位名称："&amp;"曲靖经济技术开发区城市综合行政执法局"</f>
        <v>单位名称：曲靖经济技术开发区城市综合行政执法局</v>
      </c>
      <c r="B3" s="194"/>
      <c r="C3" s="194"/>
      <c r="D3" s="194"/>
      <c r="E3" s="194"/>
      <c r="F3" s="194"/>
      <c r="G3" s="194"/>
      <c r="H3" s="194"/>
    </row>
    <row r="4" spans="1:10" ht="44.25" customHeight="1">
      <c r="A4" s="21" t="s">
        <v>255</v>
      </c>
      <c r="B4" s="21" t="s">
        <v>256</v>
      </c>
      <c r="C4" s="21" t="s">
        <v>257</v>
      </c>
      <c r="D4" s="21" t="s">
        <v>258</v>
      </c>
      <c r="E4" s="21" t="s">
        <v>259</v>
      </c>
      <c r="F4" s="24" t="s">
        <v>260</v>
      </c>
      <c r="G4" s="21" t="s">
        <v>261</v>
      </c>
      <c r="H4" s="24" t="s">
        <v>262</v>
      </c>
      <c r="I4" s="24" t="s">
        <v>263</v>
      </c>
      <c r="J4" s="21" t="s">
        <v>264</v>
      </c>
    </row>
    <row r="5" spans="1:10" ht="14.25" customHeight="1">
      <c r="A5" s="21">
        <v>1</v>
      </c>
      <c r="B5" s="24">
        <v>2</v>
      </c>
      <c r="C5" s="25">
        <v>3</v>
      </c>
      <c r="D5" s="25">
        <v>4</v>
      </c>
      <c r="E5" s="25">
        <v>5</v>
      </c>
      <c r="F5" s="25">
        <v>6</v>
      </c>
      <c r="G5" s="24">
        <v>7</v>
      </c>
      <c r="H5" s="25">
        <v>8</v>
      </c>
      <c r="I5" s="24">
        <v>9</v>
      </c>
      <c r="J5" s="24">
        <v>10</v>
      </c>
    </row>
    <row r="6" spans="1:10" ht="27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26.25" customHeigh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2" customHeight="1">
      <c r="A8" t="s">
        <v>400</v>
      </c>
    </row>
  </sheetData>
  <mergeCells count="2">
    <mergeCell ref="A2:J2"/>
    <mergeCell ref="A3:H3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H9"/>
  <sheetViews>
    <sheetView showZeros="0" workbookViewId="0">
      <selection activeCell="A9" sqref="A9:C9"/>
    </sheetView>
  </sheetViews>
  <sheetFormatPr defaultColWidth="9.08984375" defaultRowHeight="12" customHeight="1"/>
  <cols>
    <col min="1" max="1" width="22.7265625" customWidth="1"/>
    <col min="2" max="2" width="24.6328125" customWidth="1"/>
    <col min="3" max="3" width="30.36328125" customWidth="1"/>
    <col min="4" max="5" width="23.6328125" customWidth="1"/>
    <col min="6" max="8" width="32.08984375" customWidth="1"/>
  </cols>
  <sheetData>
    <row r="1" spans="1:8" ht="14.25" customHeight="1">
      <c r="H1" s="20" t="s">
        <v>370</v>
      </c>
    </row>
    <row r="2" spans="1:8" ht="28.5" customHeight="1">
      <c r="A2" s="263" t="s">
        <v>371</v>
      </c>
      <c r="B2" s="138"/>
      <c r="C2" s="138"/>
      <c r="D2" s="138"/>
      <c r="E2" s="138"/>
      <c r="F2" s="138"/>
      <c r="G2" s="138"/>
      <c r="H2" s="138"/>
    </row>
    <row r="3" spans="1:8" ht="13.5" customHeight="1">
      <c r="A3" s="140" t="str">
        <f>"单位名称："&amp;"曲靖经济技术开发区城市综合行政执法局"</f>
        <v>单位名称：曲靖经济技术开发区城市综合行政执法局</v>
      </c>
      <c r="B3" s="205"/>
      <c r="C3" s="194"/>
    </row>
    <row r="4" spans="1:8" ht="18" customHeight="1">
      <c r="A4" s="276" t="s">
        <v>336</v>
      </c>
      <c r="B4" s="276" t="s">
        <v>372</v>
      </c>
      <c r="C4" s="276" t="s">
        <v>373</v>
      </c>
      <c r="D4" s="276" t="s">
        <v>374</v>
      </c>
      <c r="E4" s="276" t="s">
        <v>375</v>
      </c>
      <c r="F4" s="292" t="s">
        <v>376</v>
      </c>
      <c r="G4" s="264"/>
      <c r="H4" s="267"/>
    </row>
    <row r="5" spans="1:8" ht="18" customHeight="1">
      <c r="A5" s="278"/>
      <c r="B5" s="278"/>
      <c r="C5" s="278"/>
      <c r="D5" s="278"/>
      <c r="E5" s="278"/>
      <c r="F5" s="21" t="s">
        <v>346</v>
      </c>
      <c r="G5" s="21" t="s">
        <v>377</v>
      </c>
      <c r="H5" s="21" t="s">
        <v>378</v>
      </c>
    </row>
    <row r="6" spans="1:8" ht="21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spans="1:8" ht="33" customHeight="1">
      <c r="A7" s="9"/>
      <c r="B7" s="9"/>
      <c r="C7" s="9"/>
      <c r="D7" s="9"/>
      <c r="E7" s="9"/>
      <c r="F7" s="9"/>
      <c r="G7" s="11"/>
      <c r="H7" s="11"/>
    </row>
    <row r="8" spans="1:8" ht="24" customHeight="1">
      <c r="A8" s="22" t="s">
        <v>29</v>
      </c>
      <c r="B8" s="23"/>
      <c r="C8" s="23"/>
      <c r="D8" s="23"/>
      <c r="E8" s="23"/>
      <c r="F8" s="9"/>
      <c r="G8" s="11"/>
      <c r="H8" s="11"/>
    </row>
    <row r="9" spans="1:8" ht="12" customHeight="1">
      <c r="A9" s="275" t="s">
        <v>401</v>
      </c>
      <c r="B9" s="275"/>
      <c r="C9" s="275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1"/>
  <sheetViews>
    <sheetView showZeros="0" workbookViewId="0">
      <selection activeCell="A11" sqref="A11:D11"/>
    </sheetView>
  </sheetViews>
  <sheetFormatPr defaultColWidth="9.08984375" defaultRowHeight="14.25" customHeight="1"/>
  <cols>
    <col min="1" max="3" width="23.6328125" customWidth="1"/>
    <col min="4" max="7" width="27" customWidth="1"/>
    <col min="8" max="8" width="20.08984375" customWidth="1"/>
    <col min="9" max="9" width="33.90625" customWidth="1"/>
    <col min="10" max="10" width="32.08984375" customWidth="1"/>
    <col min="11" max="11" width="17.6328125" customWidth="1"/>
  </cols>
  <sheetData>
    <row r="1" spans="1:11" ht="13.5" customHeight="1">
      <c r="D1" s="12"/>
      <c r="E1" s="12"/>
      <c r="F1" s="12"/>
      <c r="G1" s="12"/>
      <c r="K1" s="18" t="s">
        <v>379</v>
      </c>
    </row>
    <row r="2" spans="1:11" ht="27.75" customHeight="1">
      <c r="A2" s="138" t="s">
        <v>380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3.5" customHeight="1">
      <c r="A3" s="193" t="str">
        <f>"单位名称："&amp;"曲靖经济技术开发区城市综合行政执法局"</f>
        <v>单位名称：曲靖经济技术开发区城市综合行政执法局</v>
      </c>
      <c r="B3" s="205"/>
      <c r="C3" s="205"/>
      <c r="D3" s="205"/>
      <c r="E3" s="205"/>
      <c r="F3" s="205"/>
      <c r="G3" s="205"/>
      <c r="H3" s="13"/>
      <c r="I3" s="13"/>
      <c r="J3" s="13"/>
      <c r="K3" s="126" t="s">
        <v>2</v>
      </c>
    </row>
    <row r="4" spans="1:11" ht="21.75" customHeight="1">
      <c r="A4" s="296" t="s">
        <v>234</v>
      </c>
      <c r="B4" s="296" t="s">
        <v>192</v>
      </c>
      <c r="C4" s="296" t="s">
        <v>190</v>
      </c>
      <c r="D4" s="276" t="s">
        <v>193</v>
      </c>
      <c r="E4" s="276" t="s">
        <v>194</v>
      </c>
      <c r="F4" s="276" t="s">
        <v>235</v>
      </c>
      <c r="G4" s="276" t="s">
        <v>236</v>
      </c>
      <c r="H4" s="299" t="s">
        <v>29</v>
      </c>
      <c r="I4" s="254" t="s">
        <v>381</v>
      </c>
      <c r="J4" s="255"/>
      <c r="K4" s="256"/>
    </row>
    <row r="5" spans="1:11" ht="21.75" customHeight="1">
      <c r="A5" s="297"/>
      <c r="B5" s="297"/>
      <c r="C5" s="297"/>
      <c r="D5" s="277"/>
      <c r="E5" s="277"/>
      <c r="F5" s="277"/>
      <c r="G5" s="277"/>
      <c r="H5" s="300"/>
      <c r="I5" s="276" t="s">
        <v>32</v>
      </c>
      <c r="J5" s="276" t="s">
        <v>33</v>
      </c>
      <c r="K5" s="276" t="s">
        <v>34</v>
      </c>
    </row>
    <row r="6" spans="1:11" ht="40.5" customHeight="1">
      <c r="A6" s="298"/>
      <c r="B6" s="298"/>
      <c r="C6" s="298"/>
      <c r="D6" s="278"/>
      <c r="E6" s="278"/>
      <c r="F6" s="278"/>
      <c r="G6" s="278"/>
      <c r="H6" s="301"/>
      <c r="I6" s="278" t="s">
        <v>31</v>
      </c>
      <c r="J6" s="278"/>
      <c r="K6" s="278"/>
    </row>
    <row r="7" spans="1:11" ht="1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8">
        <v>11</v>
      </c>
    </row>
    <row r="8" spans="1:11" ht="18.75" customHeight="1">
      <c r="A8" s="17"/>
      <c r="B8" s="9"/>
      <c r="C8" s="17"/>
      <c r="D8" s="17"/>
      <c r="E8" s="17"/>
      <c r="F8" s="17"/>
      <c r="G8" s="17"/>
      <c r="H8" s="11"/>
      <c r="I8" s="11"/>
      <c r="J8" s="11"/>
      <c r="K8" s="11"/>
    </row>
    <row r="9" spans="1:11" ht="18.75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</row>
    <row r="10" spans="1:11" ht="18.75" customHeight="1">
      <c r="A10" s="293" t="s">
        <v>94</v>
      </c>
      <c r="B10" s="294"/>
      <c r="C10" s="294"/>
      <c r="D10" s="294"/>
      <c r="E10" s="294"/>
      <c r="F10" s="294"/>
      <c r="G10" s="295"/>
      <c r="H10" s="11"/>
      <c r="I10" s="11"/>
      <c r="J10" s="11"/>
      <c r="K10" s="11"/>
    </row>
    <row r="11" spans="1:11" ht="14.25" customHeight="1">
      <c r="A11" s="275" t="s">
        <v>402</v>
      </c>
      <c r="B11" s="275"/>
      <c r="C11" s="275"/>
      <c r="D11" s="275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10"/>
  <sheetViews>
    <sheetView showZeros="0" workbookViewId="0"/>
  </sheetViews>
  <sheetFormatPr defaultColWidth="8" defaultRowHeight="14.25" customHeight="1" outlineLevelRow="1"/>
  <cols>
    <col min="1" max="1" width="25.26953125" customWidth="1"/>
    <col min="2" max="2" width="33.6328125" customWidth="1"/>
    <col min="3" max="8" width="12.6328125" customWidth="1"/>
    <col min="9" max="9" width="11.7265625" customWidth="1"/>
    <col min="10" max="14" width="12.6328125" customWidth="1"/>
    <col min="15" max="15" width="15.90625" customWidth="1"/>
    <col min="16" max="16" width="9.6328125" customWidth="1"/>
    <col min="17" max="17" width="21.26953125" customWidth="1"/>
    <col min="18" max="18" width="10.6328125" customWidth="1"/>
    <col min="19" max="20" width="10.08984375" customWidth="1"/>
  </cols>
  <sheetData>
    <row r="1" spans="1:20" ht="14.25" customHeight="1">
      <c r="I1" s="36"/>
      <c r="O1" s="36"/>
      <c r="P1" s="36"/>
      <c r="Q1" s="36"/>
      <c r="R1" s="36"/>
      <c r="S1" s="135" t="s">
        <v>24</v>
      </c>
      <c r="T1" s="136" t="s">
        <v>24</v>
      </c>
    </row>
    <row r="2" spans="1:20" ht="36" customHeight="1">
      <c r="A2" s="137" t="s">
        <v>25</v>
      </c>
      <c r="B2" s="138"/>
      <c r="C2" s="138"/>
      <c r="D2" s="138"/>
      <c r="E2" s="138"/>
      <c r="F2" s="138"/>
      <c r="G2" s="138"/>
      <c r="H2" s="138"/>
      <c r="I2" s="139"/>
      <c r="J2" s="138"/>
      <c r="K2" s="138"/>
      <c r="L2" s="138"/>
      <c r="M2" s="138"/>
      <c r="N2" s="138"/>
      <c r="O2" s="139"/>
      <c r="P2" s="139"/>
      <c r="Q2" s="139"/>
      <c r="R2" s="139"/>
      <c r="S2" s="138"/>
      <c r="T2" s="139"/>
    </row>
    <row r="3" spans="1:20" ht="20.25" customHeight="1">
      <c r="A3" s="140" t="str">
        <f>"单位名称："&amp;"曲靖经济技术开发区城市综合行政执法局"</f>
        <v>单位名称：曲靖经济技术开发区城市综合行政执法局</v>
      </c>
      <c r="B3" s="141"/>
      <c r="C3" s="141"/>
      <c r="D3" s="141"/>
      <c r="E3" s="13"/>
      <c r="F3" s="13"/>
      <c r="G3" s="13"/>
      <c r="H3" s="13"/>
      <c r="I3" s="37"/>
      <c r="J3" s="13"/>
      <c r="K3" s="13"/>
      <c r="L3" s="13"/>
      <c r="M3" s="13"/>
      <c r="N3" s="13"/>
      <c r="O3" s="37"/>
      <c r="P3" s="37"/>
      <c r="Q3" s="37"/>
      <c r="R3" s="37"/>
      <c r="S3" s="142" t="s">
        <v>2</v>
      </c>
      <c r="T3" s="143" t="s">
        <v>26</v>
      </c>
    </row>
    <row r="4" spans="1:20" ht="18.75" customHeight="1">
      <c r="A4" s="154" t="s">
        <v>27</v>
      </c>
      <c r="B4" s="157" t="s">
        <v>28</v>
      </c>
      <c r="C4" s="157" t="s">
        <v>29</v>
      </c>
      <c r="D4" s="144" t="s">
        <v>30</v>
      </c>
      <c r="E4" s="145"/>
      <c r="F4" s="145"/>
      <c r="G4" s="145"/>
      <c r="H4" s="145"/>
      <c r="I4" s="146"/>
      <c r="J4" s="145"/>
      <c r="K4" s="145"/>
      <c r="L4" s="145"/>
      <c r="M4" s="145"/>
      <c r="N4" s="147"/>
      <c r="O4" s="144" t="s">
        <v>20</v>
      </c>
      <c r="P4" s="144"/>
      <c r="Q4" s="144"/>
      <c r="R4" s="144"/>
      <c r="S4" s="145"/>
      <c r="T4" s="148"/>
    </row>
    <row r="5" spans="1:20" ht="24.75" customHeight="1">
      <c r="A5" s="155"/>
      <c r="B5" s="158"/>
      <c r="C5" s="158"/>
      <c r="D5" s="158" t="s">
        <v>31</v>
      </c>
      <c r="E5" s="158" t="s">
        <v>32</v>
      </c>
      <c r="F5" s="158" t="s">
        <v>33</v>
      </c>
      <c r="G5" s="158" t="s">
        <v>34</v>
      </c>
      <c r="H5" s="158" t="s">
        <v>35</v>
      </c>
      <c r="I5" s="149" t="s">
        <v>36</v>
      </c>
      <c r="J5" s="150"/>
      <c r="K5" s="150"/>
      <c r="L5" s="150"/>
      <c r="M5" s="150"/>
      <c r="N5" s="151"/>
      <c r="O5" s="160" t="s">
        <v>31</v>
      </c>
      <c r="P5" s="160" t="s">
        <v>32</v>
      </c>
      <c r="Q5" s="154" t="s">
        <v>33</v>
      </c>
      <c r="R5" s="157" t="s">
        <v>34</v>
      </c>
      <c r="S5" s="163" t="s">
        <v>35</v>
      </c>
      <c r="T5" s="157" t="s">
        <v>36</v>
      </c>
    </row>
    <row r="6" spans="1:20" ht="24.75" customHeight="1">
      <c r="A6" s="156"/>
      <c r="B6" s="159"/>
      <c r="C6" s="159"/>
      <c r="D6" s="159"/>
      <c r="E6" s="159"/>
      <c r="F6" s="159"/>
      <c r="G6" s="159"/>
      <c r="H6" s="159"/>
      <c r="I6" s="8" t="s">
        <v>31</v>
      </c>
      <c r="J6" s="115" t="s">
        <v>37</v>
      </c>
      <c r="K6" s="115" t="s">
        <v>38</v>
      </c>
      <c r="L6" s="115" t="s">
        <v>39</v>
      </c>
      <c r="M6" s="115" t="s">
        <v>40</v>
      </c>
      <c r="N6" s="115" t="s">
        <v>41</v>
      </c>
      <c r="O6" s="161"/>
      <c r="P6" s="161"/>
      <c r="Q6" s="162"/>
      <c r="R6" s="161"/>
      <c r="S6" s="159"/>
      <c r="T6" s="159"/>
    </row>
    <row r="7" spans="1:20" ht="16.5" customHeight="1">
      <c r="A7" s="112">
        <v>1</v>
      </c>
      <c r="B7" s="7">
        <v>2</v>
      </c>
      <c r="C7" s="7">
        <v>3</v>
      </c>
      <c r="D7" s="7">
        <v>4</v>
      </c>
      <c r="E7" s="113">
        <v>5</v>
      </c>
      <c r="F7" s="114">
        <v>6</v>
      </c>
      <c r="G7" s="114">
        <v>7</v>
      </c>
      <c r="H7" s="113">
        <v>8</v>
      </c>
      <c r="I7" s="113">
        <v>9</v>
      </c>
      <c r="J7" s="114">
        <v>10</v>
      </c>
      <c r="K7" s="114">
        <v>11</v>
      </c>
      <c r="L7" s="113">
        <v>12</v>
      </c>
      <c r="M7" s="113">
        <v>13</v>
      </c>
      <c r="N7" s="114">
        <v>14</v>
      </c>
      <c r="O7" s="114">
        <v>15</v>
      </c>
      <c r="P7" s="113">
        <v>16</v>
      </c>
      <c r="Q7" s="116">
        <v>17</v>
      </c>
      <c r="R7" s="117">
        <v>18</v>
      </c>
      <c r="S7" s="117">
        <v>19</v>
      </c>
      <c r="T7" s="117">
        <v>20</v>
      </c>
    </row>
    <row r="8" spans="1:20" ht="16.5" customHeight="1" outlineLevel="1">
      <c r="A8" s="9" t="s">
        <v>42</v>
      </c>
      <c r="B8" s="9" t="s">
        <v>392</v>
      </c>
      <c r="C8" s="11">
        <v>4499.9301839999998</v>
      </c>
      <c r="D8" s="11">
        <v>4499.9301839999998</v>
      </c>
      <c r="E8" s="11">
        <v>4499.9301839999998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6.5" customHeight="1">
      <c r="A9" s="72" t="s">
        <v>43</v>
      </c>
      <c r="B9" s="72" t="s">
        <v>392</v>
      </c>
      <c r="C9" s="11">
        <v>4499.9301839999998</v>
      </c>
      <c r="D9" s="11">
        <v>4499.9301839999998</v>
      </c>
      <c r="E9" s="11">
        <v>4499.9301839999998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9"/>
      <c r="T9" s="9"/>
    </row>
    <row r="10" spans="1:20" ht="12.75" customHeight="1">
      <c r="A10" s="152" t="s">
        <v>29</v>
      </c>
      <c r="B10" s="153"/>
      <c r="C10" s="11">
        <v>4499.9301839999998</v>
      </c>
      <c r="D10" s="11">
        <v>4499.9301839999998</v>
      </c>
      <c r="E10" s="11">
        <v>4499.9301839999998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4"/>
  <sheetViews>
    <sheetView showZeros="0" workbookViewId="0">
      <selection activeCell="D17" sqref="D17"/>
    </sheetView>
  </sheetViews>
  <sheetFormatPr defaultColWidth="9.08984375" defaultRowHeight="14.25" customHeight="1"/>
  <cols>
    <col min="1" max="1" width="27.36328125" customWidth="1"/>
    <col min="2" max="2" width="30.7265625" customWidth="1"/>
    <col min="3" max="3" width="27.36328125" customWidth="1"/>
    <col min="4" max="4" width="26.90625" customWidth="1"/>
    <col min="5" max="7" width="30.36328125" customWidth="1"/>
  </cols>
  <sheetData>
    <row r="1" spans="1:7" ht="13.5" customHeight="1">
      <c r="D1" s="1"/>
      <c r="G1" s="2" t="s">
        <v>382</v>
      </c>
    </row>
    <row r="2" spans="1:7" ht="27.75" customHeight="1">
      <c r="A2" s="164" t="s">
        <v>383</v>
      </c>
      <c r="B2" s="164"/>
      <c r="C2" s="164"/>
      <c r="D2" s="164"/>
      <c r="E2" s="164"/>
      <c r="F2" s="164"/>
      <c r="G2" s="164"/>
    </row>
    <row r="3" spans="1:7" ht="13.5" customHeight="1">
      <c r="A3" s="193" t="str">
        <f>"单位名称："&amp;"曲靖经济技术开发区城市综合行政执法局"</f>
        <v>单位名称：曲靖经济技术开发区城市综合行政执法局</v>
      </c>
      <c r="B3" s="236"/>
      <c r="C3" s="236"/>
      <c r="D3" s="236"/>
      <c r="E3" s="4"/>
      <c r="F3" s="4"/>
      <c r="G3" s="126" t="s">
        <v>2</v>
      </c>
    </row>
    <row r="4" spans="1:7" ht="21.75" customHeight="1">
      <c r="A4" s="240" t="s">
        <v>190</v>
      </c>
      <c r="B4" s="240" t="s">
        <v>234</v>
      </c>
      <c r="C4" s="240" t="s">
        <v>192</v>
      </c>
      <c r="D4" s="221" t="s">
        <v>384</v>
      </c>
      <c r="E4" s="170" t="s">
        <v>32</v>
      </c>
      <c r="F4" s="170"/>
      <c r="G4" s="170"/>
    </row>
    <row r="5" spans="1:7" ht="21.75" customHeight="1">
      <c r="A5" s="240"/>
      <c r="B5" s="240"/>
      <c r="C5" s="240"/>
      <c r="D5" s="221"/>
      <c r="E5" s="170" t="s">
        <v>385</v>
      </c>
      <c r="F5" s="221" t="s">
        <v>386</v>
      </c>
      <c r="G5" s="221" t="s">
        <v>387</v>
      </c>
    </row>
    <row r="6" spans="1:7" ht="40.5" customHeight="1">
      <c r="A6" s="240"/>
      <c r="B6" s="240"/>
      <c r="C6" s="240"/>
      <c r="D6" s="221"/>
      <c r="E6" s="170"/>
      <c r="F6" s="221" t="s">
        <v>31</v>
      </c>
      <c r="G6" s="221"/>
    </row>
    <row r="7" spans="1:7" ht="15.75" customHeight="1">
      <c r="A7" s="7">
        <v>1</v>
      </c>
      <c r="B7" s="7">
        <v>2</v>
      </c>
      <c r="C7" s="7">
        <v>3</v>
      </c>
      <c r="D7" s="7">
        <v>4</v>
      </c>
      <c r="E7" s="7">
        <v>8</v>
      </c>
      <c r="F7" s="7">
        <v>9</v>
      </c>
      <c r="G7" s="8">
        <v>10</v>
      </c>
    </row>
    <row r="8" spans="1:7" ht="26.25" customHeight="1">
      <c r="A8" s="9" t="s">
        <v>392</v>
      </c>
      <c r="B8" s="10"/>
      <c r="C8" s="10"/>
      <c r="D8" s="10"/>
      <c r="E8" s="11">
        <v>4050</v>
      </c>
      <c r="F8" s="11"/>
      <c r="G8" s="11"/>
    </row>
    <row r="9" spans="1:7" ht="24.75" customHeight="1">
      <c r="A9" s="10"/>
      <c r="B9" s="9" t="s">
        <v>388</v>
      </c>
      <c r="C9" s="9" t="s">
        <v>239</v>
      </c>
      <c r="D9" s="9" t="s">
        <v>389</v>
      </c>
      <c r="E9" s="11">
        <v>150</v>
      </c>
      <c r="F9" s="11"/>
      <c r="G9" s="11"/>
    </row>
    <row r="10" spans="1:7" ht="24.75" customHeight="1">
      <c r="A10" s="9"/>
      <c r="B10" s="9" t="s">
        <v>388</v>
      </c>
      <c r="C10" s="9" t="s">
        <v>246</v>
      </c>
      <c r="D10" s="9" t="s">
        <v>389</v>
      </c>
      <c r="E10" s="11">
        <v>400</v>
      </c>
      <c r="F10" s="11"/>
      <c r="G10" s="11"/>
    </row>
    <row r="11" spans="1:7" ht="24.75" customHeight="1">
      <c r="A11" s="9"/>
      <c r="B11" s="9" t="s">
        <v>390</v>
      </c>
      <c r="C11" s="9" t="s">
        <v>249</v>
      </c>
      <c r="D11" s="9" t="s">
        <v>389</v>
      </c>
      <c r="E11" s="11">
        <v>1500</v>
      </c>
      <c r="F11" s="11"/>
      <c r="G11" s="11"/>
    </row>
    <row r="12" spans="1:7" ht="24.75" customHeight="1">
      <c r="A12" s="9"/>
      <c r="B12" s="9" t="s">
        <v>390</v>
      </c>
      <c r="C12" s="9" t="s">
        <v>251</v>
      </c>
      <c r="D12" s="9" t="s">
        <v>389</v>
      </c>
      <c r="E12" s="11">
        <v>1500</v>
      </c>
      <c r="F12" s="11"/>
      <c r="G12" s="11"/>
    </row>
    <row r="13" spans="1:7" ht="24.75" customHeight="1">
      <c r="A13" s="9"/>
      <c r="B13" s="9" t="s">
        <v>390</v>
      </c>
      <c r="C13" s="9" t="s">
        <v>242</v>
      </c>
      <c r="D13" s="9" t="s">
        <v>389</v>
      </c>
      <c r="E13" s="11">
        <v>500</v>
      </c>
      <c r="F13" s="11"/>
      <c r="G13" s="11"/>
    </row>
    <row r="14" spans="1:7" ht="18.75" customHeight="1">
      <c r="A14" s="302" t="s">
        <v>29</v>
      </c>
      <c r="B14" s="303" t="s">
        <v>391</v>
      </c>
      <c r="C14" s="303"/>
      <c r="D14" s="304"/>
      <c r="E14" s="11">
        <v>4050</v>
      </c>
      <c r="F14" s="11"/>
      <c r="G14" s="11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Q26"/>
  <sheetViews>
    <sheetView showZeros="0" workbookViewId="0"/>
  </sheetViews>
  <sheetFormatPr defaultColWidth="9.08984375" defaultRowHeight="14.25" customHeight="1"/>
  <cols>
    <col min="1" max="1" width="30.36328125" customWidth="1"/>
    <col min="2" max="2" width="37.7265625" customWidth="1"/>
    <col min="3" max="3" width="18.90625" customWidth="1"/>
    <col min="4" max="4" width="21" customWidth="1"/>
    <col min="5" max="5" width="18.90625" customWidth="1"/>
    <col min="6" max="6" width="20.08984375" customWidth="1"/>
    <col min="7" max="7" width="18.90625" customWidth="1"/>
    <col min="8" max="8" width="19.90625" customWidth="1"/>
    <col min="9" max="9" width="21.26953125" customWidth="1"/>
    <col min="10" max="10" width="15.6328125" customWidth="1"/>
    <col min="11" max="11" width="16.36328125" customWidth="1"/>
    <col min="12" max="12" width="13.6328125" customWidth="1"/>
    <col min="13" max="17" width="18.90625" customWidth="1"/>
  </cols>
  <sheetData>
    <row r="1" spans="1:17" ht="15.75" customHeight="1">
      <c r="Q1" s="20" t="s">
        <v>44</v>
      </c>
    </row>
    <row r="2" spans="1:17" ht="28.5" customHeight="1">
      <c r="A2" s="164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5" customHeight="1">
      <c r="A3" s="165" t="str">
        <f>"单位名称："&amp;"曲靖经济技术开发区城市综合行政执法局"</f>
        <v>单位名称：曲靖经济技术开发区城市综合行政执法局</v>
      </c>
      <c r="B3" s="166"/>
      <c r="C3" s="167"/>
      <c r="D3" s="168"/>
      <c r="E3" s="167"/>
      <c r="F3" s="168"/>
      <c r="G3" s="167"/>
      <c r="H3" s="168"/>
      <c r="I3" s="168"/>
      <c r="J3" s="168"/>
      <c r="K3" s="167"/>
      <c r="L3" s="168"/>
      <c r="M3" s="167"/>
      <c r="N3" s="167"/>
      <c r="O3" s="4"/>
      <c r="P3" s="4"/>
      <c r="Q3" s="121" t="s">
        <v>2</v>
      </c>
    </row>
    <row r="4" spans="1:17" ht="17.25" customHeight="1">
      <c r="A4" s="175" t="s">
        <v>46</v>
      </c>
      <c r="B4" s="176" t="s">
        <v>47</v>
      </c>
      <c r="C4" s="178" t="s">
        <v>29</v>
      </c>
      <c r="D4" s="169" t="s">
        <v>48</v>
      </c>
      <c r="E4" s="170"/>
      <c r="F4" s="169" t="s">
        <v>49</v>
      </c>
      <c r="G4" s="170"/>
      <c r="H4" s="179" t="s">
        <v>32</v>
      </c>
      <c r="I4" s="174" t="s">
        <v>33</v>
      </c>
      <c r="J4" s="176" t="s">
        <v>50</v>
      </c>
      <c r="K4" s="180" t="s">
        <v>34</v>
      </c>
      <c r="L4" s="169" t="s">
        <v>36</v>
      </c>
      <c r="M4" s="171"/>
      <c r="N4" s="171"/>
      <c r="O4" s="171"/>
      <c r="P4" s="171"/>
      <c r="Q4" s="172"/>
    </row>
    <row r="5" spans="1:17" ht="26.25" customHeight="1">
      <c r="A5" s="170"/>
      <c r="B5" s="177"/>
      <c r="C5" s="177"/>
      <c r="D5" s="105" t="s">
        <v>29</v>
      </c>
      <c r="E5" s="105" t="s">
        <v>51</v>
      </c>
      <c r="F5" s="105" t="s">
        <v>29</v>
      </c>
      <c r="G5" s="106" t="s">
        <v>51</v>
      </c>
      <c r="H5" s="177"/>
      <c r="I5" s="177"/>
      <c r="J5" s="177"/>
      <c r="K5" s="181"/>
      <c r="L5" s="105" t="s">
        <v>31</v>
      </c>
      <c r="M5" s="109" t="s">
        <v>52</v>
      </c>
      <c r="N5" s="109" t="s">
        <v>53</v>
      </c>
      <c r="O5" s="109" t="s">
        <v>54</v>
      </c>
      <c r="P5" s="109" t="s">
        <v>55</v>
      </c>
      <c r="Q5" s="109" t="s">
        <v>56</v>
      </c>
    </row>
    <row r="6" spans="1:17" ht="16.5" customHeight="1">
      <c r="A6" s="6">
        <v>1</v>
      </c>
      <c r="B6" s="105">
        <v>2</v>
      </c>
      <c r="C6" s="105">
        <v>3</v>
      </c>
      <c r="D6" s="105">
        <v>4</v>
      </c>
      <c r="E6" s="107">
        <v>5</v>
      </c>
      <c r="F6" s="108">
        <v>6</v>
      </c>
      <c r="G6" s="107">
        <v>7</v>
      </c>
      <c r="H6" s="108">
        <v>8</v>
      </c>
      <c r="I6" s="107">
        <v>9</v>
      </c>
      <c r="J6" s="107">
        <v>10</v>
      </c>
      <c r="K6" s="107">
        <v>11</v>
      </c>
      <c r="L6" s="107">
        <v>12</v>
      </c>
      <c r="M6" s="110">
        <v>13</v>
      </c>
      <c r="N6" s="111">
        <v>14</v>
      </c>
      <c r="O6" s="111">
        <v>15</v>
      </c>
      <c r="P6" s="111">
        <v>16</v>
      </c>
      <c r="Q6" s="111">
        <v>17</v>
      </c>
    </row>
    <row r="7" spans="1:17" ht="19.5" customHeight="1">
      <c r="A7" s="9" t="s">
        <v>57</v>
      </c>
      <c r="B7" s="9" t="s">
        <v>58</v>
      </c>
      <c r="C7" s="11">
        <v>8.9180639999999993</v>
      </c>
      <c r="D7" s="11">
        <v>8.9180639999999993</v>
      </c>
      <c r="E7" s="11">
        <v>8.9180639999999993</v>
      </c>
      <c r="F7" s="11"/>
      <c r="G7" s="11"/>
      <c r="H7" s="11">
        <v>8.9180639999999993</v>
      </c>
      <c r="I7" s="11"/>
      <c r="J7" s="11"/>
      <c r="K7" s="11"/>
      <c r="L7" s="11"/>
      <c r="M7" s="11"/>
      <c r="N7" s="11"/>
      <c r="O7" s="11"/>
      <c r="P7" s="11"/>
      <c r="Q7" s="11"/>
    </row>
    <row r="8" spans="1:17" ht="19.5" customHeight="1">
      <c r="A8" s="72" t="s">
        <v>59</v>
      </c>
      <c r="B8" s="72" t="s">
        <v>60</v>
      </c>
      <c r="C8" s="11">
        <v>8.5395839999999996</v>
      </c>
      <c r="D8" s="11">
        <v>8.5395839999999996</v>
      </c>
      <c r="E8" s="11">
        <v>8.5395839999999996</v>
      </c>
      <c r="F8" s="11"/>
      <c r="G8" s="11"/>
      <c r="H8" s="11">
        <v>8.5395839999999996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9.5" customHeight="1">
      <c r="A9" s="80" t="s">
        <v>61</v>
      </c>
      <c r="B9" s="80" t="s">
        <v>62</v>
      </c>
      <c r="C9" s="11">
        <v>8.5395839999999996</v>
      </c>
      <c r="D9" s="11">
        <v>8.5395839999999996</v>
      </c>
      <c r="E9" s="11">
        <v>8.5395839999999996</v>
      </c>
      <c r="F9" s="11"/>
      <c r="G9" s="11"/>
      <c r="H9" s="11">
        <v>8.5395839999999996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9.5" customHeight="1">
      <c r="A10" s="72" t="s">
        <v>63</v>
      </c>
      <c r="B10" s="72" t="s">
        <v>64</v>
      </c>
      <c r="C10" s="11">
        <v>0.37847999999999998</v>
      </c>
      <c r="D10" s="11">
        <v>0.37847999999999998</v>
      </c>
      <c r="E10" s="11">
        <v>0.37847999999999998</v>
      </c>
      <c r="F10" s="11"/>
      <c r="G10" s="11"/>
      <c r="H10" s="11">
        <v>0.37847999999999998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9.5" customHeight="1">
      <c r="A11" s="80" t="s">
        <v>65</v>
      </c>
      <c r="B11" s="80" t="s">
        <v>66</v>
      </c>
      <c r="C11" s="11">
        <v>0.37847999999999998</v>
      </c>
      <c r="D11" s="11">
        <v>0.37847999999999998</v>
      </c>
      <c r="E11" s="11">
        <v>0.37847999999999998</v>
      </c>
      <c r="F11" s="11"/>
      <c r="G11" s="11"/>
      <c r="H11" s="11">
        <v>0.37847999999999998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9.5" customHeight="1">
      <c r="A12" s="9" t="s">
        <v>67</v>
      </c>
      <c r="B12" s="9" t="s">
        <v>68</v>
      </c>
      <c r="C12" s="11">
        <v>7.1232420000000003</v>
      </c>
      <c r="D12" s="11">
        <v>7.1232420000000003</v>
      </c>
      <c r="E12" s="11">
        <v>7.1232420000000003</v>
      </c>
      <c r="F12" s="11"/>
      <c r="G12" s="11"/>
      <c r="H12" s="11">
        <v>7.1232420000000003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9.5" customHeight="1">
      <c r="A13" s="72" t="s">
        <v>69</v>
      </c>
      <c r="B13" s="72" t="s">
        <v>70</v>
      </c>
      <c r="C13" s="11">
        <v>7.1232420000000003</v>
      </c>
      <c r="D13" s="11">
        <v>7.1232420000000003</v>
      </c>
      <c r="E13" s="11">
        <v>7.1232420000000003</v>
      </c>
      <c r="F13" s="11"/>
      <c r="G13" s="11"/>
      <c r="H13" s="11">
        <v>7.1232420000000003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9.5" customHeight="1">
      <c r="A14" s="80" t="s">
        <v>71</v>
      </c>
      <c r="B14" s="80" t="s">
        <v>72</v>
      </c>
      <c r="C14" s="11">
        <v>6.4172399999999996</v>
      </c>
      <c r="D14" s="11">
        <v>6.4172399999999996</v>
      </c>
      <c r="E14" s="11">
        <v>6.4172399999999996</v>
      </c>
      <c r="F14" s="11"/>
      <c r="G14" s="11"/>
      <c r="H14" s="11">
        <v>6.4172399999999996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9.5" customHeight="1">
      <c r="A15" s="80" t="s">
        <v>73</v>
      </c>
      <c r="B15" s="80" t="s">
        <v>74</v>
      </c>
      <c r="C15" s="11">
        <v>0.70600200000000002</v>
      </c>
      <c r="D15" s="11">
        <v>0.70600200000000002</v>
      </c>
      <c r="E15" s="11">
        <v>0.70600200000000002</v>
      </c>
      <c r="F15" s="11"/>
      <c r="G15" s="11"/>
      <c r="H15" s="11">
        <v>0.70600200000000002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9.5" customHeight="1">
      <c r="A16" s="9" t="s">
        <v>75</v>
      </c>
      <c r="B16" s="9" t="s">
        <v>76</v>
      </c>
      <c r="C16" s="11">
        <v>4476.1881899999998</v>
      </c>
      <c r="D16" s="11">
        <v>426.18819000000002</v>
      </c>
      <c r="E16" s="11">
        <v>426.18819000000002</v>
      </c>
      <c r="F16" s="11">
        <v>4050</v>
      </c>
      <c r="G16" s="11">
        <v>4050</v>
      </c>
      <c r="H16" s="11">
        <v>4476.1881899999998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9.5" customHeight="1">
      <c r="A17" s="72" t="s">
        <v>77</v>
      </c>
      <c r="B17" s="72" t="s">
        <v>78</v>
      </c>
      <c r="C17" s="11">
        <v>576.18818999999996</v>
      </c>
      <c r="D17" s="11">
        <v>426.18819000000002</v>
      </c>
      <c r="E17" s="11">
        <v>426.18819000000002</v>
      </c>
      <c r="F17" s="11">
        <v>150</v>
      </c>
      <c r="G17" s="11">
        <v>150</v>
      </c>
      <c r="H17" s="11">
        <v>576.18818999999996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9.5" customHeight="1">
      <c r="A18" s="80" t="s">
        <v>79</v>
      </c>
      <c r="B18" s="80" t="s">
        <v>80</v>
      </c>
      <c r="C18" s="11">
        <v>576.18818999999996</v>
      </c>
      <c r="D18" s="11">
        <v>426.18819000000002</v>
      </c>
      <c r="E18" s="11">
        <v>426.18819000000002</v>
      </c>
      <c r="F18" s="11">
        <v>150</v>
      </c>
      <c r="G18" s="11">
        <v>150</v>
      </c>
      <c r="H18" s="11">
        <v>576.18818999999996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9.5" customHeight="1">
      <c r="A19" s="72" t="s">
        <v>81</v>
      </c>
      <c r="B19" s="72" t="s">
        <v>82</v>
      </c>
      <c r="C19" s="11">
        <v>1500</v>
      </c>
      <c r="D19" s="11"/>
      <c r="E19" s="11"/>
      <c r="F19" s="11">
        <v>1500</v>
      </c>
      <c r="G19" s="11">
        <v>1500</v>
      </c>
      <c r="H19" s="11">
        <v>1500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9.5" customHeight="1">
      <c r="A20" s="80" t="s">
        <v>83</v>
      </c>
      <c r="B20" s="80" t="s">
        <v>84</v>
      </c>
      <c r="C20" s="11">
        <v>1500</v>
      </c>
      <c r="D20" s="11"/>
      <c r="E20" s="11"/>
      <c r="F20" s="11">
        <v>1500</v>
      </c>
      <c r="G20" s="11">
        <v>1500</v>
      </c>
      <c r="H20" s="11">
        <v>1500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9.5" customHeight="1">
      <c r="A21" s="72" t="s">
        <v>85</v>
      </c>
      <c r="B21" s="72" t="s">
        <v>86</v>
      </c>
      <c r="C21" s="11">
        <v>2400</v>
      </c>
      <c r="D21" s="11"/>
      <c r="E21" s="11"/>
      <c r="F21" s="11">
        <v>2400</v>
      </c>
      <c r="G21" s="11">
        <v>2400</v>
      </c>
      <c r="H21" s="11">
        <v>2400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9.5" customHeight="1">
      <c r="A22" s="80" t="s">
        <v>87</v>
      </c>
      <c r="B22" s="80" t="s">
        <v>86</v>
      </c>
      <c r="C22" s="11">
        <v>2400</v>
      </c>
      <c r="D22" s="11"/>
      <c r="E22" s="11"/>
      <c r="F22" s="11">
        <v>2400</v>
      </c>
      <c r="G22" s="11">
        <v>2400</v>
      </c>
      <c r="H22" s="11">
        <v>2400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9.5" customHeight="1">
      <c r="A23" s="9" t="s">
        <v>88</v>
      </c>
      <c r="B23" s="9" t="s">
        <v>89</v>
      </c>
      <c r="C23" s="11">
        <v>7.7006880000000004</v>
      </c>
      <c r="D23" s="11">
        <v>7.7006880000000004</v>
      </c>
      <c r="E23" s="11">
        <v>7.7006880000000004</v>
      </c>
      <c r="F23" s="11"/>
      <c r="G23" s="11"/>
      <c r="H23" s="11">
        <v>7.7006880000000004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9.5" customHeight="1">
      <c r="A24" s="72" t="s">
        <v>90</v>
      </c>
      <c r="B24" s="72" t="s">
        <v>91</v>
      </c>
      <c r="C24" s="11">
        <v>7.7006880000000004</v>
      </c>
      <c r="D24" s="11">
        <v>7.7006880000000004</v>
      </c>
      <c r="E24" s="11">
        <v>7.7006880000000004</v>
      </c>
      <c r="F24" s="11"/>
      <c r="G24" s="11"/>
      <c r="H24" s="11">
        <v>7.7006880000000004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9.5" customHeight="1">
      <c r="A25" s="80" t="s">
        <v>92</v>
      </c>
      <c r="B25" s="80" t="s">
        <v>93</v>
      </c>
      <c r="C25" s="11">
        <v>7.7006880000000004</v>
      </c>
      <c r="D25" s="11">
        <v>7.7006880000000004</v>
      </c>
      <c r="E25" s="11">
        <v>7.7006880000000004</v>
      </c>
      <c r="F25" s="11"/>
      <c r="G25" s="11"/>
      <c r="H25" s="11">
        <v>7.7006880000000004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7.25" customHeight="1">
      <c r="A26" s="173" t="s">
        <v>94</v>
      </c>
      <c r="B26" s="174" t="s">
        <v>94</v>
      </c>
      <c r="C26" s="11">
        <v>4499.9301839999998</v>
      </c>
      <c r="D26" s="11">
        <v>449.930184</v>
      </c>
      <c r="E26" s="11">
        <v>449.930184</v>
      </c>
      <c r="F26" s="11">
        <v>4050</v>
      </c>
      <c r="G26" s="11">
        <v>4050</v>
      </c>
      <c r="H26" s="11">
        <v>4499.9301839999998</v>
      </c>
      <c r="I26" s="11"/>
      <c r="J26" s="11"/>
      <c r="K26" s="11"/>
      <c r="L26" s="11"/>
      <c r="M26" s="11"/>
      <c r="N26" s="11"/>
      <c r="O26" s="11"/>
      <c r="P26" s="11"/>
      <c r="Q26" s="11"/>
    </row>
  </sheetData>
  <mergeCells count="13">
    <mergeCell ref="A26:B26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16"/>
  <sheetViews>
    <sheetView showZeros="0" workbookViewId="0">
      <selection activeCell="C16" sqref="C16"/>
    </sheetView>
  </sheetViews>
  <sheetFormatPr defaultColWidth="9.08984375" defaultRowHeight="14.25" customHeight="1"/>
  <cols>
    <col min="1" max="1" width="49.26953125" customWidth="1"/>
    <col min="2" max="2" width="38.90625" customWidth="1"/>
    <col min="3" max="3" width="52.7265625" customWidth="1"/>
    <col min="4" max="4" width="36.36328125" customWidth="1"/>
  </cols>
  <sheetData>
    <row r="1" spans="1:4" ht="14.25" customHeight="1">
      <c r="A1" s="97"/>
      <c r="C1" s="103"/>
      <c r="D1" s="74" t="s">
        <v>95</v>
      </c>
    </row>
    <row r="2" spans="1:4" ht="31.5" customHeight="1">
      <c r="A2" s="182" t="s">
        <v>96</v>
      </c>
      <c r="B2" s="183"/>
      <c r="C2" s="184"/>
      <c r="D2" s="183"/>
    </row>
    <row r="3" spans="1:4" ht="17.25" customHeight="1">
      <c r="A3" s="185" t="str">
        <f>"单位名称："&amp;"曲靖经济技术开发区城市综合行政执法局"</f>
        <v>单位名称：曲靖经济技术开发区城市综合行政执法局</v>
      </c>
      <c r="B3" s="186"/>
      <c r="C3" s="103"/>
      <c r="D3" s="122" t="s">
        <v>2</v>
      </c>
    </row>
    <row r="4" spans="1:4" ht="19.5" customHeight="1">
      <c r="A4" s="170" t="s">
        <v>3</v>
      </c>
      <c r="B4" s="170"/>
      <c r="C4" s="187" t="s">
        <v>4</v>
      </c>
      <c r="D4" s="188"/>
    </row>
    <row r="5" spans="1:4" ht="21.75" customHeight="1">
      <c r="A5" s="170" t="s">
        <v>5</v>
      </c>
      <c r="B5" s="189" t="s">
        <v>6</v>
      </c>
      <c r="C5" s="191" t="s">
        <v>97</v>
      </c>
      <c r="D5" s="189" t="s">
        <v>6</v>
      </c>
    </row>
    <row r="6" spans="1:4" ht="17.25" customHeight="1">
      <c r="A6" s="170"/>
      <c r="B6" s="190"/>
      <c r="C6" s="191"/>
      <c r="D6" s="190"/>
    </row>
    <row r="7" spans="1:4" ht="17.25" customHeight="1">
      <c r="A7" s="9" t="s">
        <v>98</v>
      </c>
      <c r="B7" s="11">
        <v>4499.9301839999998</v>
      </c>
      <c r="C7" s="9" t="s">
        <v>99</v>
      </c>
      <c r="D7" s="11">
        <v>4499.9301839999998</v>
      </c>
    </row>
    <row r="8" spans="1:4" ht="17.25" customHeight="1">
      <c r="A8" s="9" t="s">
        <v>100</v>
      </c>
      <c r="B8" s="11">
        <v>4499.9301839999998</v>
      </c>
      <c r="C8" s="9" t="str">
        <f>"(一)"&amp;"社会保障和就业支出"</f>
        <v>(一)社会保障和就业支出</v>
      </c>
      <c r="D8" s="11">
        <v>8.9180639999999993</v>
      </c>
    </row>
    <row r="9" spans="1:4" ht="17.25" customHeight="1">
      <c r="A9" s="9" t="s">
        <v>101</v>
      </c>
      <c r="B9" s="11"/>
      <c r="C9" s="9" t="str">
        <f>"(二)"&amp;"卫生健康支出"</f>
        <v>(二)卫生健康支出</v>
      </c>
      <c r="D9" s="11">
        <v>7.1232420000000003</v>
      </c>
    </row>
    <row r="10" spans="1:4" ht="17.25" customHeight="1">
      <c r="A10" s="9" t="s">
        <v>102</v>
      </c>
      <c r="B10" s="11"/>
      <c r="C10" s="9" t="str">
        <f>"(三)"&amp;"城乡社区支出"</f>
        <v>(三)城乡社区支出</v>
      </c>
      <c r="D10" s="11">
        <v>4476.1881899999998</v>
      </c>
    </row>
    <row r="11" spans="1:4" ht="17.25" customHeight="1">
      <c r="A11" s="9" t="s">
        <v>103</v>
      </c>
      <c r="B11" s="11"/>
      <c r="C11" s="9" t="str">
        <f>"(四)"&amp;"住房保障支出"</f>
        <v>(四)住房保障支出</v>
      </c>
      <c r="D11" s="11">
        <v>7.7006880000000004</v>
      </c>
    </row>
    <row r="12" spans="1:4" ht="17.25" customHeight="1">
      <c r="A12" s="9" t="s">
        <v>100</v>
      </c>
      <c r="B12" s="11"/>
      <c r="C12" s="9"/>
      <c r="D12" s="11"/>
    </row>
    <row r="13" spans="1:4" ht="17.25" customHeight="1">
      <c r="A13" s="9" t="s">
        <v>101</v>
      </c>
      <c r="B13" s="11"/>
      <c r="C13" s="9"/>
      <c r="D13" s="11"/>
    </row>
    <row r="14" spans="1:4" ht="17.25" customHeight="1">
      <c r="A14" s="9" t="s">
        <v>102</v>
      </c>
      <c r="B14" s="11"/>
      <c r="C14" s="9"/>
      <c r="D14" s="11"/>
    </row>
    <row r="15" spans="1:4" ht="14.25" customHeight="1">
      <c r="A15" s="9"/>
      <c r="B15" s="11"/>
      <c r="C15" s="9" t="s">
        <v>104</v>
      </c>
      <c r="D15" s="11"/>
    </row>
    <row r="16" spans="1:4" ht="17.25" customHeight="1">
      <c r="A16" s="104" t="s">
        <v>105</v>
      </c>
      <c r="B16" s="11">
        <v>4499.9301839999998</v>
      </c>
      <c r="C16" s="104" t="s">
        <v>23</v>
      </c>
      <c r="D16" s="11">
        <v>4499.9301839999998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6"/>
  <sheetViews>
    <sheetView showZeros="0" workbookViewId="0">
      <selection activeCell="F29" sqref="F29"/>
    </sheetView>
  </sheetViews>
  <sheetFormatPr defaultColWidth="9.08984375" defaultRowHeight="14.25" customHeight="1"/>
  <cols>
    <col min="1" max="1" width="20.08984375" customWidth="1"/>
    <col min="2" max="2" width="44" customWidth="1"/>
    <col min="3" max="3" width="24.26953125" customWidth="1"/>
    <col min="4" max="4" width="16.6328125" customWidth="1"/>
    <col min="5" max="7" width="24.26953125" customWidth="1"/>
  </cols>
  <sheetData>
    <row r="1" spans="1:7" ht="14.25" customHeight="1">
      <c r="D1" s="101"/>
      <c r="F1" s="27"/>
      <c r="G1" s="20" t="s">
        <v>106</v>
      </c>
    </row>
    <row r="2" spans="1:7" ht="39" customHeight="1">
      <c r="A2" s="192" t="s">
        <v>107</v>
      </c>
      <c r="B2" s="192"/>
      <c r="C2" s="192"/>
      <c r="D2" s="192"/>
      <c r="E2" s="192"/>
      <c r="F2" s="192"/>
      <c r="G2" s="192"/>
    </row>
    <row r="3" spans="1:7" ht="18" customHeight="1">
      <c r="A3" s="193" t="str">
        <f>"单位名称："&amp;"曲靖经济技术开发区城市综合行政执法局"</f>
        <v>单位名称：曲靖经济技术开发区城市综合行政执法局</v>
      </c>
      <c r="B3" s="194"/>
      <c r="C3" s="194"/>
      <c r="D3" s="194"/>
      <c r="E3" s="194"/>
      <c r="F3" s="53"/>
      <c r="G3" s="122" t="s">
        <v>2</v>
      </c>
    </row>
    <row r="4" spans="1:7" ht="20.25" customHeight="1">
      <c r="A4" s="195" t="s">
        <v>108</v>
      </c>
      <c r="B4" s="196"/>
      <c r="C4" s="200" t="s">
        <v>29</v>
      </c>
      <c r="D4" s="197" t="s">
        <v>48</v>
      </c>
      <c r="E4" s="170"/>
      <c r="F4" s="170"/>
      <c r="G4" s="170" t="s">
        <v>49</v>
      </c>
    </row>
    <row r="5" spans="1:7" ht="20.25" customHeight="1">
      <c r="A5" s="102" t="s">
        <v>46</v>
      </c>
      <c r="B5" s="102" t="s">
        <v>47</v>
      </c>
      <c r="C5" s="170"/>
      <c r="D5" s="32" t="s">
        <v>31</v>
      </c>
      <c r="E5" s="32" t="s">
        <v>109</v>
      </c>
      <c r="F5" s="32" t="s">
        <v>110</v>
      </c>
      <c r="G5" s="170"/>
    </row>
    <row r="6" spans="1:7" ht="13.5" customHeight="1">
      <c r="A6" s="102" t="s">
        <v>111</v>
      </c>
      <c r="B6" s="102" t="s">
        <v>112</v>
      </c>
      <c r="C6" s="102" t="s">
        <v>113</v>
      </c>
      <c r="D6" s="55" t="s">
        <v>114</v>
      </c>
      <c r="E6" s="55" t="s">
        <v>115</v>
      </c>
      <c r="F6" s="55" t="s">
        <v>116</v>
      </c>
      <c r="G6" s="33">
        <v>7</v>
      </c>
    </row>
    <row r="7" spans="1:7" ht="18" customHeight="1">
      <c r="A7" s="9" t="s">
        <v>57</v>
      </c>
      <c r="B7" s="9" t="s">
        <v>58</v>
      </c>
      <c r="C7" s="11">
        <v>8.9180639999999993</v>
      </c>
      <c r="D7" s="11">
        <v>8.9180639999999993</v>
      </c>
      <c r="E7" s="11">
        <v>8.9180639999999993</v>
      </c>
      <c r="F7" s="11"/>
      <c r="G7" s="11"/>
    </row>
    <row r="8" spans="1:7" ht="18" customHeight="1">
      <c r="A8" s="72" t="s">
        <v>59</v>
      </c>
      <c r="B8" s="72" t="s">
        <v>60</v>
      </c>
      <c r="C8" s="11">
        <v>8.5395839999999996</v>
      </c>
      <c r="D8" s="11">
        <v>8.5395839999999996</v>
      </c>
      <c r="E8" s="11">
        <v>8.5395839999999996</v>
      </c>
      <c r="F8" s="11"/>
      <c r="G8" s="11"/>
    </row>
    <row r="9" spans="1:7" ht="18" customHeight="1">
      <c r="A9" s="80" t="s">
        <v>61</v>
      </c>
      <c r="B9" s="80" t="s">
        <v>62</v>
      </c>
      <c r="C9" s="11">
        <v>8.5395839999999996</v>
      </c>
      <c r="D9" s="11">
        <v>8.5395839999999996</v>
      </c>
      <c r="E9" s="11">
        <v>8.5395839999999996</v>
      </c>
      <c r="F9" s="11"/>
      <c r="G9" s="11"/>
    </row>
    <row r="10" spans="1:7" ht="18" customHeight="1">
      <c r="A10" s="72" t="s">
        <v>63</v>
      </c>
      <c r="B10" s="72" t="s">
        <v>64</v>
      </c>
      <c r="C10" s="11">
        <v>0.37847999999999998</v>
      </c>
      <c r="D10" s="11">
        <v>0.37847999999999998</v>
      </c>
      <c r="E10" s="11">
        <v>0.37847999999999998</v>
      </c>
      <c r="F10" s="11"/>
      <c r="G10" s="11"/>
    </row>
    <row r="11" spans="1:7" ht="18" customHeight="1">
      <c r="A11" s="80" t="s">
        <v>65</v>
      </c>
      <c r="B11" s="80" t="s">
        <v>66</v>
      </c>
      <c r="C11" s="11">
        <v>0.37847999999999998</v>
      </c>
      <c r="D11" s="11">
        <v>0.37847999999999998</v>
      </c>
      <c r="E11" s="11">
        <v>0.37847999999999998</v>
      </c>
      <c r="F11" s="11"/>
      <c r="G11" s="11"/>
    </row>
    <row r="12" spans="1:7" ht="18" customHeight="1">
      <c r="A12" s="9" t="s">
        <v>67</v>
      </c>
      <c r="B12" s="9" t="s">
        <v>68</v>
      </c>
      <c r="C12" s="11">
        <v>7.1232420000000003</v>
      </c>
      <c r="D12" s="11">
        <v>7.1232420000000003</v>
      </c>
      <c r="E12" s="11">
        <v>7.1232420000000003</v>
      </c>
      <c r="F12" s="11"/>
      <c r="G12" s="11"/>
    </row>
    <row r="13" spans="1:7" ht="18" customHeight="1">
      <c r="A13" s="72" t="s">
        <v>69</v>
      </c>
      <c r="B13" s="72" t="s">
        <v>70</v>
      </c>
      <c r="C13" s="11">
        <v>7.1232420000000003</v>
      </c>
      <c r="D13" s="11">
        <v>7.1232420000000003</v>
      </c>
      <c r="E13" s="11">
        <v>7.1232420000000003</v>
      </c>
      <c r="F13" s="11"/>
      <c r="G13" s="11"/>
    </row>
    <row r="14" spans="1:7" ht="18" customHeight="1">
      <c r="A14" s="80" t="s">
        <v>71</v>
      </c>
      <c r="B14" s="80" t="s">
        <v>72</v>
      </c>
      <c r="C14" s="11">
        <v>6.4172399999999996</v>
      </c>
      <c r="D14" s="11">
        <v>6.4172399999999996</v>
      </c>
      <c r="E14" s="11">
        <v>6.4172399999999996</v>
      </c>
      <c r="F14" s="11"/>
      <c r="G14" s="11"/>
    </row>
    <row r="15" spans="1:7" ht="18" customHeight="1">
      <c r="A15" s="80" t="s">
        <v>73</v>
      </c>
      <c r="B15" s="80" t="s">
        <v>74</v>
      </c>
      <c r="C15" s="11">
        <v>0.70600200000000002</v>
      </c>
      <c r="D15" s="11">
        <v>0.70600200000000002</v>
      </c>
      <c r="E15" s="11">
        <v>0.70600200000000002</v>
      </c>
      <c r="F15" s="11"/>
      <c r="G15" s="11"/>
    </row>
    <row r="16" spans="1:7" ht="18" customHeight="1">
      <c r="A16" s="9" t="s">
        <v>75</v>
      </c>
      <c r="B16" s="9" t="s">
        <v>76</v>
      </c>
      <c r="C16" s="11">
        <v>4476.1881899999998</v>
      </c>
      <c r="D16" s="11">
        <v>426.18819000000002</v>
      </c>
      <c r="E16" s="11">
        <v>419.15</v>
      </c>
      <c r="F16" s="11">
        <v>7.0381900000000002</v>
      </c>
      <c r="G16" s="11">
        <v>4050</v>
      </c>
    </row>
    <row r="17" spans="1:7" ht="18" customHeight="1">
      <c r="A17" s="72" t="s">
        <v>77</v>
      </c>
      <c r="B17" s="72" t="s">
        <v>78</v>
      </c>
      <c r="C17" s="11">
        <v>576.18818999999996</v>
      </c>
      <c r="D17" s="11">
        <v>426.18819000000002</v>
      </c>
      <c r="E17" s="11">
        <v>419.15</v>
      </c>
      <c r="F17" s="11">
        <v>7.0381900000000002</v>
      </c>
      <c r="G17" s="11">
        <v>150</v>
      </c>
    </row>
    <row r="18" spans="1:7" ht="18" customHeight="1">
      <c r="A18" s="80" t="s">
        <v>79</v>
      </c>
      <c r="B18" s="80" t="s">
        <v>80</v>
      </c>
      <c r="C18" s="11">
        <v>576.18818999999996</v>
      </c>
      <c r="D18" s="11">
        <v>426.18819000000002</v>
      </c>
      <c r="E18" s="11">
        <v>419.15</v>
      </c>
      <c r="F18" s="11">
        <v>7.0381900000000002</v>
      </c>
      <c r="G18" s="11">
        <v>150</v>
      </c>
    </row>
    <row r="19" spans="1:7" ht="18" customHeight="1">
      <c r="A19" s="72" t="s">
        <v>81</v>
      </c>
      <c r="B19" s="72" t="s">
        <v>82</v>
      </c>
      <c r="C19" s="11">
        <v>1500</v>
      </c>
      <c r="D19" s="11"/>
      <c r="E19" s="11"/>
      <c r="F19" s="11"/>
      <c r="G19" s="11">
        <v>1500</v>
      </c>
    </row>
    <row r="20" spans="1:7" ht="18" customHeight="1">
      <c r="A20" s="80" t="s">
        <v>83</v>
      </c>
      <c r="B20" s="80" t="s">
        <v>84</v>
      </c>
      <c r="C20" s="11">
        <v>1500</v>
      </c>
      <c r="D20" s="11"/>
      <c r="E20" s="11"/>
      <c r="F20" s="11"/>
      <c r="G20" s="11">
        <v>1500</v>
      </c>
    </row>
    <row r="21" spans="1:7" ht="18" customHeight="1">
      <c r="A21" s="72" t="s">
        <v>85</v>
      </c>
      <c r="B21" s="72" t="s">
        <v>86</v>
      </c>
      <c r="C21" s="11">
        <v>2400</v>
      </c>
      <c r="D21" s="11"/>
      <c r="E21" s="11"/>
      <c r="F21" s="11"/>
      <c r="G21" s="11">
        <v>2400</v>
      </c>
    </row>
    <row r="22" spans="1:7" ht="18" customHeight="1">
      <c r="A22" s="80" t="s">
        <v>87</v>
      </c>
      <c r="B22" s="80" t="s">
        <v>86</v>
      </c>
      <c r="C22" s="11">
        <v>2400</v>
      </c>
      <c r="D22" s="11"/>
      <c r="E22" s="11"/>
      <c r="F22" s="11"/>
      <c r="G22" s="11">
        <v>2400</v>
      </c>
    </row>
    <row r="23" spans="1:7" ht="18" customHeight="1">
      <c r="A23" s="9" t="s">
        <v>88</v>
      </c>
      <c r="B23" s="9" t="s">
        <v>89</v>
      </c>
      <c r="C23" s="11">
        <v>7.7006880000000004</v>
      </c>
      <c r="D23" s="11">
        <v>7.7006880000000004</v>
      </c>
      <c r="E23" s="11">
        <v>7.7006880000000004</v>
      </c>
      <c r="F23" s="11"/>
      <c r="G23" s="11"/>
    </row>
    <row r="24" spans="1:7" ht="18" customHeight="1">
      <c r="A24" s="72" t="s">
        <v>90</v>
      </c>
      <c r="B24" s="72" t="s">
        <v>91</v>
      </c>
      <c r="C24" s="11">
        <v>7.7006880000000004</v>
      </c>
      <c r="D24" s="11">
        <v>7.7006880000000004</v>
      </c>
      <c r="E24" s="11">
        <v>7.7006880000000004</v>
      </c>
      <c r="F24" s="11"/>
      <c r="G24" s="11"/>
    </row>
    <row r="25" spans="1:7" ht="18" customHeight="1">
      <c r="A25" s="80" t="s">
        <v>92</v>
      </c>
      <c r="B25" s="80" t="s">
        <v>93</v>
      </c>
      <c r="C25" s="11">
        <v>7.7006880000000004</v>
      </c>
      <c r="D25" s="11">
        <v>7.7006880000000004</v>
      </c>
      <c r="E25" s="11">
        <v>7.7006880000000004</v>
      </c>
      <c r="F25" s="11"/>
      <c r="G25" s="11"/>
    </row>
    <row r="26" spans="1:7" ht="18" customHeight="1">
      <c r="A26" s="198" t="s">
        <v>94</v>
      </c>
      <c r="B26" s="199" t="s">
        <v>94</v>
      </c>
      <c r="C26" s="11">
        <v>4499.9301839999998</v>
      </c>
      <c r="D26" s="11">
        <v>449.930184</v>
      </c>
      <c r="E26" s="11">
        <v>442.89199400000001</v>
      </c>
      <c r="F26" s="11">
        <v>7.0381900000000002</v>
      </c>
      <c r="G26" s="11">
        <v>4050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Z27"/>
  <sheetViews>
    <sheetView showGridLines="0" showZeros="0" workbookViewId="0">
      <selection activeCell="A2" sqref="A2:Z2"/>
    </sheetView>
  </sheetViews>
  <sheetFormatPr defaultColWidth="9.08984375" defaultRowHeight="14.25" customHeight="1"/>
  <cols>
    <col min="1" max="1" width="5.90625" customWidth="1"/>
    <col min="2" max="2" width="7.08984375" customWidth="1"/>
    <col min="3" max="3" width="44" customWidth="1"/>
    <col min="4" max="4" width="29.6328125" customWidth="1"/>
    <col min="5" max="13" width="19.36328125" customWidth="1"/>
    <col min="14" max="14" width="7.6328125" customWidth="1"/>
    <col min="15" max="15" width="6.26953125" customWidth="1"/>
    <col min="16" max="16" width="44" style="86" customWidth="1"/>
    <col min="17" max="17" width="21.7265625" customWidth="1"/>
    <col min="18" max="26" width="18.90625" customWidth="1"/>
  </cols>
  <sheetData>
    <row r="1" spans="1:26" ht="12" customHeight="1">
      <c r="A1" s="87"/>
      <c r="D1" s="88"/>
      <c r="K1" s="88"/>
      <c r="L1" s="88"/>
      <c r="M1" s="88"/>
      <c r="Q1" s="88"/>
      <c r="W1" s="27"/>
      <c r="X1" s="27"/>
      <c r="Y1" s="27"/>
      <c r="Z1" s="26" t="s">
        <v>117</v>
      </c>
    </row>
    <row r="2" spans="1:26" ht="39" customHeight="1">
      <c r="A2" s="201" t="s">
        <v>118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3"/>
      <c r="Q2" s="202"/>
      <c r="R2" s="202"/>
      <c r="S2" s="202"/>
      <c r="T2" s="202"/>
      <c r="U2" s="202"/>
      <c r="V2" s="202"/>
      <c r="W2" s="202"/>
      <c r="X2" s="202"/>
      <c r="Y2" s="202"/>
      <c r="Z2" s="204"/>
    </row>
    <row r="3" spans="1:26" ht="19.5" customHeight="1">
      <c r="A3" s="205" t="str">
        <f>"单位名称："&amp;"曲靖经济技术开发区城市综合行政执法局"</f>
        <v>单位名称：曲靖经济技术开发区城市综合行政执法局</v>
      </c>
      <c r="B3" s="194"/>
      <c r="C3" s="194"/>
      <c r="D3" s="88"/>
      <c r="K3" s="88"/>
      <c r="L3" s="88"/>
      <c r="M3" s="88"/>
      <c r="Q3" s="88"/>
      <c r="W3" s="53"/>
      <c r="X3" s="53"/>
      <c r="Y3" s="53"/>
      <c r="Z3" s="53" t="s">
        <v>2</v>
      </c>
    </row>
    <row r="4" spans="1:26" ht="19.5" customHeight="1">
      <c r="A4" s="188" t="s">
        <v>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 t="s">
        <v>4</v>
      </c>
      <c r="O4" s="188"/>
      <c r="P4" s="206"/>
      <c r="Q4" s="188"/>
      <c r="R4" s="188"/>
      <c r="S4" s="188"/>
      <c r="T4" s="188"/>
      <c r="U4" s="188"/>
      <c r="V4" s="188"/>
      <c r="W4" s="188"/>
      <c r="X4" s="188"/>
      <c r="Y4" s="188"/>
      <c r="Z4" s="188"/>
    </row>
    <row r="5" spans="1:26" ht="21.75" customHeight="1">
      <c r="A5" s="207" t="s">
        <v>119</v>
      </c>
      <c r="B5" s="208"/>
      <c r="C5" s="207"/>
      <c r="D5" s="188" t="s">
        <v>29</v>
      </c>
      <c r="E5" s="188" t="s">
        <v>32</v>
      </c>
      <c r="F5" s="188"/>
      <c r="G5" s="188"/>
      <c r="H5" s="188" t="s">
        <v>33</v>
      </c>
      <c r="I5" s="188"/>
      <c r="J5" s="188"/>
      <c r="K5" s="188" t="s">
        <v>34</v>
      </c>
      <c r="L5" s="188"/>
      <c r="M5" s="188"/>
      <c r="N5" s="207" t="s">
        <v>120</v>
      </c>
      <c r="O5" s="208"/>
      <c r="P5" s="209"/>
      <c r="Q5" s="188" t="s">
        <v>29</v>
      </c>
      <c r="R5" s="210" t="s">
        <v>32</v>
      </c>
      <c r="S5" s="211"/>
      <c r="T5" s="212"/>
      <c r="U5" s="210" t="s">
        <v>33</v>
      </c>
      <c r="V5" s="211"/>
      <c r="W5" s="188"/>
      <c r="X5" s="188" t="s">
        <v>34</v>
      </c>
      <c r="Y5" s="188"/>
      <c r="Z5" s="212"/>
    </row>
    <row r="6" spans="1:26" ht="17.25" customHeight="1">
      <c r="A6" s="90" t="s">
        <v>121</v>
      </c>
      <c r="B6" s="90" t="s">
        <v>122</v>
      </c>
      <c r="C6" s="90" t="s">
        <v>47</v>
      </c>
      <c r="D6" s="188"/>
      <c r="E6" s="89" t="s">
        <v>31</v>
      </c>
      <c r="F6" s="89" t="s">
        <v>48</v>
      </c>
      <c r="G6" s="89" t="s">
        <v>49</v>
      </c>
      <c r="H6" s="89" t="s">
        <v>31</v>
      </c>
      <c r="I6" s="89" t="s">
        <v>48</v>
      </c>
      <c r="J6" s="89" t="s">
        <v>49</v>
      </c>
      <c r="K6" s="89" t="s">
        <v>31</v>
      </c>
      <c r="L6" s="89" t="s">
        <v>48</v>
      </c>
      <c r="M6" s="89" t="s">
        <v>49</v>
      </c>
      <c r="N6" s="90" t="s">
        <v>121</v>
      </c>
      <c r="O6" s="90" t="s">
        <v>122</v>
      </c>
      <c r="P6" s="90" t="s">
        <v>47</v>
      </c>
      <c r="Q6" s="188"/>
      <c r="R6" s="89" t="s">
        <v>31</v>
      </c>
      <c r="S6" s="89" t="s">
        <v>48</v>
      </c>
      <c r="T6" s="89" t="s">
        <v>49</v>
      </c>
      <c r="U6" s="89" t="s">
        <v>31</v>
      </c>
      <c r="V6" s="89" t="s">
        <v>48</v>
      </c>
      <c r="W6" s="89" t="s">
        <v>49</v>
      </c>
      <c r="X6" s="89" t="s">
        <v>31</v>
      </c>
      <c r="Y6" s="89" t="s">
        <v>48</v>
      </c>
      <c r="Z6" s="98" t="s">
        <v>49</v>
      </c>
    </row>
    <row r="7" spans="1:26" ht="14.25" customHeight="1">
      <c r="A7" s="91" t="s">
        <v>111</v>
      </c>
      <c r="B7" s="91" t="s">
        <v>112</v>
      </c>
      <c r="C7" s="91" t="s">
        <v>113</v>
      </c>
      <c r="D7" s="91" t="s">
        <v>114</v>
      </c>
      <c r="E7" s="92" t="s">
        <v>115</v>
      </c>
      <c r="F7" s="92" t="s">
        <v>116</v>
      </c>
      <c r="G7" s="92" t="s">
        <v>123</v>
      </c>
      <c r="H7" s="92" t="s">
        <v>124</v>
      </c>
      <c r="I7" s="92" t="s">
        <v>125</v>
      </c>
      <c r="J7" s="92" t="s">
        <v>126</v>
      </c>
      <c r="K7" s="92" t="s">
        <v>127</v>
      </c>
      <c r="L7" s="92" t="s">
        <v>128</v>
      </c>
      <c r="M7" s="92" t="s">
        <v>129</v>
      </c>
      <c r="N7" s="92" t="s">
        <v>130</v>
      </c>
      <c r="O7" s="92" t="s">
        <v>131</v>
      </c>
      <c r="P7" s="92" t="s">
        <v>132</v>
      </c>
      <c r="Q7" s="92" t="s">
        <v>133</v>
      </c>
      <c r="R7" s="92" t="s">
        <v>134</v>
      </c>
      <c r="S7" s="92" t="s">
        <v>135</v>
      </c>
      <c r="T7" s="92" t="s">
        <v>136</v>
      </c>
      <c r="U7" s="92" t="s">
        <v>137</v>
      </c>
      <c r="V7" s="92" t="s">
        <v>138</v>
      </c>
      <c r="W7" s="92" t="s">
        <v>139</v>
      </c>
      <c r="X7" s="92" t="s">
        <v>140</v>
      </c>
      <c r="Y7" s="99">
        <v>25</v>
      </c>
      <c r="Z7" s="100">
        <v>26</v>
      </c>
    </row>
    <row r="8" spans="1:26" ht="17.25" customHeight="1">
      <c r="A8" s="93" t="s">
        <v>141</v>
      </c>
      <c r="B8" s="93"/>
      <c r="C8" s="93" t="s">
        <v>142</v>
      </c>
      <c r="D8" s="11">
        <v>370.08875399999999</v>
      </c>
      <c r="E8" s="11">
        <v>370.08875399999999</v>
      </c>
      <c r="F8" s="11">
        <v>370.08875399999999</v>
      </c>
      <c r="G8" s="11"/>
      <c r="H8" s="11"/>
      <c r="I8" s="11"/>
      <c r="J8" s="11"/>
      <c r="K8" s="11"/>
      <c r="L8" s="11"/>
      <c r="M8" s="11"/>
      <c r="N8" s="9" t="s">
        <v>143</v>
      </c>
      <c r="O8" s="9"/>
      <c r="P8" s="95" t="s">
        <v>144</v>
      </c>
      <c r="Q8" s="11">
        <v>442.89199400000001</v>
      </c>
      <c r="R8" s="11">
        <v>442.89199400000001</v>
      </c>
      <c r="S8" s="11">
        <v>442.89199400000001</v>
      </c>
      <c r="T8" s="11"/>
      <c r="U8" s="11"/>
      <c r="V8" s="11"/>
      <c r="W8" s="11"/>
      <c r="X8" s="11"/>
      <c r="Y8" s="11"/>
      <c r="Z8" s="11"/>
    </row>
    <row r="9" spans="1:26" ht="17.25" customHeight="1">
      <c r="A9" s="94"/>
      <c r="B9" s="94" t="s">
        <v>145</v>
      </c>
      <c r="C9" s="94" t="s">
        <v>146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72"/>
      <c r="O9" s="72" t="s">
        <v>145</v>
      </c>
      <c r="P9" s="96" t="s">
        <v>147</v>
      </c>
      <c r="Q9" s="11">
        <v>26.448</v>
      </c>
      <c r="R9" s="11">
        <v>26.448</v>
      </c>
      <c r="S9" s="11">
        <v>26.448</v>
      </c>
      <c r="T9" s="11"/>
      <c r="U9" s="11"/>
      <c r="V9" s="11"/>
      <c r="W9" s="11"/>
      <c r="X9" s="11"/>
      <c r="Y9" s="11"/>
      <c r="Z9" s="11"/>
    </row>
    <row r="10" spans="1:26" ht="17.25" customHeight="1">
      <c r="A10" s="94"/>
      <c r="B10" s="94" t="s">
        <v>148</v>
      </c>
      <c r="C10" s="94" t="s">
        <v>149</v>
      </c>
      <c r="D10" s="11">
        <v>9.6240659999999991</v>
      </c>
      <c r="E10" s="11">
        <v>9.6240659999999991</v>
      </c>
      <c r="F10" s="11">
        <v>9.6240659999999991</v>
      </c>
      <c r="G10" s="11"/>
      <c r="H10" s="11"/>
      <c r="I10" s="11"/>
      <c r="J10" s="11"/>
      <c r="K10" s="11"/>
      <c r="L10" s="11"/>
      <c r="M10" s="11"/>
      <c r="N10" s="72"/>
      <c r="O10" s="72" t="s">
        <v>148</v>
      </c>
      <c r="P10" s="96" t="s">
        <v>150</v>
      </c>
      <c r="Q10" s="11">
        <v>1.8575999999999999</v>
      </c>
      <c r="R10" s="11">
        <v>1.8575999999999999</v>
      </c>
      <c r="S10" s="11">
        <v>1.8575999999999999</v>
      </c>
      <c r="T10" s="11"/>
      <c r="U10" s="11"/>
      <c r="V10" s="11"/>
      <c r="W10" s="11"/>
      <c r="X10" s="11"/>
      <c r="Y10" s="11"/>
      <c r="Z10" s="11"/>
    </row>
    <row r="11" spans="1:26" ht="17.25" customHeight="1">
      <c r="A11" s="94"/>
      <c r="B11" s="94" t="s">
        <v>151</v>
      </c>
      <c r="C11" s="94" t="s">
        <v>93</v>
      </c>
      <c r="D11" s="11">
        <v>7.7006880000000004</v>
      </c>
      <c r="E11" s="11">
        <v>7.7006880000000004</v>
      </c>
      <c r="F11" s="11">
        <v>7.7006880000000004</v>
      </c>
      <c r="G11" s="11"/>
      <c r="H11" s="11"/>
      <c r="I11" s="11"/>
      <c r="J11" s="11"/>
      <c r="K11" s="11"/>
      <c r="L11" s="11"/>
      <c r="M11" s="11"/>
      <c r="N11" s="72"/>
      <c r="O11" s="72" t="s">
        <v>151</v>
      </c>
      <c r="P11" s="96" t="s">
        <v>152</v>
      </c>
      <c r="Q11" s="11">
        <v>2.2040000000000002</v>
      </c>
      <c r="R11" s="11">
        <v>2.2040000000000002</v>
      </c>
      <c r="S11" s="11">
        <v>2.2040000000000002</v>
      </c>
      <c r="T11" s="11"/>
      <c r="U11" s="11"/>
      <c r="V11" s="11"/>
      <c r="W11" s="11"/>
      <c r="X11" s="11"/>
      <c r="Y11" s="11"/>
      <c r="Z11" s="11"/>
    </row>
    <row r="12" spans="1:26" ht="17.25" customHeight="1">
      <c r="A12" s="94"/>
      <c r="B12" s="94" t="s">
        <v>153</v>
      </c>
      <c r="C12" s="94" t="s">
        <v>154</v>
      </c>
      <c r="D12" s="11">
        <v>352.76400000000001</v>
      </c>
      <c r="E12" s="11">
        <v>352.76400000000001</v>
      </c>
      <c r="F12" s="11">
        <v>352.76400000000001</v>
      </c>
      <c r="G12" s="11"/>
      <c r="H12" s="11"/>
      <c r="I12" s="11"/>
      <c r="J12" s="11"/>
      <c r="K12" s="11"/>
      <c r="L12" s="11"/>
      <c r="M12" s="11"/>
      <c r="N12" s="72"/>
      <c r="O12" s="72" t="s">
        <v>155</v>
      </c>
      <c r="P12" s="96" t="s">
        <v>156</v>
      </c>
      <c r="Q12" s="11">
        <v>35.876399999999997</v>
      </c>
      <c r="R12" s="11">
        <v>35.876399999999997</v>
      </c>
      <c r="S12" s="11">
        <v>35.876399999999997</v>
      </c>
      <c r="T12" s="11"/>
      <c r="U12" s="11"/>
      <c r="V12" s="11"/>
      <c r="W12" s="11"/>
      <c r="X12" s="11"/>
      <c r="Y12" s="11"/>
      <c r="Z12" s="11"/>
    </row>
    <row r="13" spans="1:26" ht="17.25" customHeight="1">
      <c r="A13" s="93" t="s">
        <v>157</v>
      </c>
      <c r="B13" s="93"/>
      <c r="C13" s="93" t="s">
        <v>158</v>
      </c>
      <c r="D13" s="11">
        <v>4057.0381900000002</v>
      </c>
      <c r="E13" s="11">
        <v>4057.0381900000002</v>
      </c>
      <c r="F13" s="11">
        <v>7.0381900000000002</v>
      </c>
      <c r="G13" s="11">
        <v>4050</v>
      </c>
      <c r="H13" s="11"/>
      <c r="I13" s="11"/>
      <c r="J13" s="11"/>
      <c r="K13" s="11"/>
      <c r="L13" s="11"/>
      <c r="M13" s="11"/>
      <c r="N13" s="72"/>
      <c r="O13" s="72" t="s">
        <v>159</v>
      </c>
      <c r="P13" s="96" t="s">
        <v>160</v>
      </c>
      <c r="Q13" s="11">
        <v>8.5395839999999996</v>
      </c>
      <c r="R13" s="11">
        <v>8.5395839999999996</v>
      </c>
      <c r="S13" s="11">
        <v>8.5395839999999996</v>
      </c>
      <c r="T13" s="11"/>
      <c r="U13" s="11"/>
      <c r="V13" s="11"/>
      <c r="W13" s="11"/>
      <c r="X13" s="11"/>
      <c r="Y13" s="11"/>
      <c r="Z13" s="11"/>
    </row>
    <row r="14" spans="1:26" ht="17.25" customHeight="1">
      <c r="A14" s="94"/>
      <c r="B14" s="94" t="s">
        <v>145</v>
      </c>
      <c r="C14" s="94" t="s">
        <v>161</v>
      </c>
      <c r="D14" s="11">
        <v>3556.0381900000002</v>
      </c>
      <c r="E14" s="11">
        <v>3556.0381900000002</v>
      </c>
      <c r="F14" s="11">
        <v>6.0381900000000002</v>
      </c>
      <c r="G14" s="11">
        <v>3550</v>
      </c>
      <c r="H14" s="11"/>
      <c r="I14" s="11"/>
      <c r="J14" s="11"/>
      <c r="K14" s="11"/>
      <c r="L14" s="11"/>
      <c r="M14" s="11"/>
      <c r="N14" s="72"/>
      <c r="O14" s="72" t="s">
        <v>126</v>
      </c>
      <c r="P14" s="96" t="s">
        <v>162</v>
      </c>
      <c r="Q14" s="11">
        <v>6.4172399999999996</v>
      </c>
      <c r="R14" s="11">
        <v>6.4172399999999996</v>
      </c>
      <c r="S14" s="11">
        <v>6.4172399999999996</v>
      </c>
      <c r="T14" s="11"/>
      <c r="U14" s="11"/>
      <c r="V14" s="11"/>
      <c r="W14" s="11"/>
      <c r="X14" s="11"/>
      <c r="Y14" s="11"/>
      <c r="Z14" s="11"/>
    </row>
    <row r="15" spans="1:26" ht="17.25" customHeight="1">
      <c r="A15" s="94"/>
      <c r="B15" s="94" t="s">
        <v>163</v>
      </c>
      <c r="C15" s="94" t="s">
        <v>164</v>
      </c>
      <c r="D15" s="11">
        <v>1</v>
      </c>
      <c r="E15" s="11">
        <v>1</v>
      </c>
      <c r="F15" s="11">
        <v>1</v>
      </c>
      <c r="G15" s="11"/>
      <c r="H15" s="11"/>
      <c r="I15" s="11"/>
      <c r="J15" s="11"/>
      <c r="K15" s="11"/>
      <c r="L15" s="11"/>
      <c r="M15" s="11"/>
      <c r="N15" s="72"/>
      <c r="O15" s="72" t="s">
        <v>127</v>
      </c>
      <c r="P15" s="96" t="s">
        <v>165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7.25" customHeight="1">
      <c r="A16" s="94"/>
      <c r="B16" s="94" t="s">
        <v>166</v>
      </c>
      <c r="C16" s="94" t="s">
        <v>167</v>
      </c>
      <c r="D16" s="11">
        <v>500</v>
      </c>
      <c r="E16" s="11">
        <v>500</v>
      </c>
      <c r="F16" s="11"/>
      <c r="G16" s="11">
        <v>500</v>
      </c>
      <c r="H16" s="11"/>
      <c r="I16" s="11"/>
      <c r="J16" s="11"/>
      <c r="K16" s="11"/>
      <c r="L16" s="11"/>
      <c r="M16" s="11"/>
      <c r="N16" s="72"/>
      <c r="O16" s="72" t="s">
        <v>128</v>
      </c>
      <c r="P16" s="96" t="s">
        <v>168</v>
      </c>
      <c r="Q16" s="11">
        <v>1.0844819999999999</v>
      </c>
      <c r="R16" s="11">
        <v>1.0844819999999999</v>
      </c>
      <c r="S16" s="11">
        <v>1.0844819999999999</v>
      </c>
      <c r="T16" s="11"/>
      <c r="U16" s="11"/>
      <c r="V16" s="11"/>
      <c r="W16" s="11"/>
      <c r="X16" s="11"/>
      <c r="Y16" s="11"/>
      <c r="Z16" s="11"/>
    </row>
    <row r="17" spans="1:26" ht="17.25" customHeight="1">
      <c r="A17" s="93" t="s">
        <v>169</v>
      </c>
      <c r="B17" s="93"/>
      <c r="C17" s="93" t="s">
        <v>170</v>
      </c>
      <c r="D17" s="11">
        <v>72.803240000000002</v>
      </c>
      <c r="E17" s="11">
        <v>72.803240000000002</v>
      </c>
      <c r="F17" s="11">
        <v>72.803240000000002</v>
      </c>
      <c r="G17" s="11"/>
      <c r="H17" s="11"/>
      <c r="I17" s="11"/>
      <c r="J17" s="11"/>
      <c r="K17" s="11"/>
      <c r="L17" s="11"/>
      <c r="M17" s="11"/>
      <c r="N17" s="72"/>
      <c r="O17" s="72" t="s">
        <v>129</v>
      </c>
      <c r="P17" s="96" t="s">
        <v>93</v>
      </c>
      <c r="Q17" s="11">
        <v>7.7006880000000004</v>
      </c>
      <c r="R17" s="11">
        <v>7.7006880000000004</v>
      </c>
      <c r="S17" s="11">
        <v>7.7006880000000004</v>
      </c>
      <c r="T17" s="11"/>
      <c r="U17" s="11"/>
      <c r="V17" s="11"/>
      <c r="W17" s="11"/>
      <c r="X17" s="11"/>
      <c r="Y17" s="11"/>
      <c r="Z17" s="11"/>
    </row>
    <row r="18" spans="1:26" ht="17.25" customHeight="1">
      <c r="A18" s="94"/>
      <c r="B18" s="94" t="s">
        <v>145</v>
      </c>
      <c r="C18" s="94" t="s">
        <v>144</v>
      </c>
      <c r="D18" s="11">
        <v>72.803240000000002</v>
      </c>
      <c r="E18" s="11">
        <v>72.803240000000002</v>
      </c>
      <c r="F18" s="11">
        <v>72.803240000000002</v>
      </c>
      <c r="G18" s="11"/>
      <c r="H18" s="11"/>
      <c r="I18" s="11"/>
      <c r="J18" s="11"/>
      <c r="K18" s="11"/>
      <c r="L18" s="11"/>
      <c r="M18" s="11"/>
      <c r="N18" s="72"/>
      <c r="O18" s="72" t="s">
        <v>153</v>
      </c>
      <c r="P18" s="96" t="s">
        <v>154</v>
      </c>
      <c r="Q18" s="11">
        <v>352.76400000000001</v>
      </c>
      <c r="R18" s="11">
        <v>352.76400000000001</v>
      </c>
      <c r="S18" s="11">
        <v>352.76400000000001</v>
      </c>
      <c r="T18" s="11"/>
      <c r="U18" s="11"/>
      <c r="V18" s="11"/>
      <c r="W18" s="11"/>
      <c r="X18" s="11"/>
      <c r="Y18" s="11"/>
      <c r="Z18" s="11"/>
    </row>
    <row r="19" spans="1:26" ht="17.2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 t="s">
        <v>171</v>
      </c>
      <c r="O19" s="9"/>
      <c r="P19" s="95" t="s">
        <v>172</v>
      </c>
      <c r="Q19" s="11">
        <v>4057.0381900000002</v>
      </c>
      <c r="R19" s="11">
        <v>4057.0381900000002</v>
      </c>
      <c r="S19" s="11">
        <v>7.0381900000000002</v>
      </c>
      <c r="T19" s="11">
        <v>4050</v>
      </c>
      <c r="U19" s="11"/>
      <c r="V19" s="11"/>
      <c r="W19" s="11"/>
      <c r="X19" s="11"/>
      <c r="Y19" s="11"/>
      <c r="Z19" s="11"/>
    </row>
    <row r="20" spans="1:26" ht="17.2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2"/>
      <c r="O20" s="72" t="s">
        <v>145</v>
      </c>
      <c r="P20" s="96" t="s">
        <v>173</v>
      </c>
      <c r="Q20" s="11">
        <v>153.15</v>
      </c>
      <c r="R20" s="11">
        <v>153.15</v>
      </c>
      <c r="S20" s="11">
        <v>3.15</v>
      </c>
      <c r="T20" s="11">
        <v>150</v>
      </c>
      <c r="U20" s="11"/>
      <c r="V20" s="11"/>
      <c r="W20" s="11"/>
      <c r="X20" s="11"/>
      <c r="Y20" s="11"/>
      <c r="Z20" s="11"/>
    </row>
    <row r="21" spans="1:26" ht="17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2"/>
      <c r="O21" s="72" t="s">
        <v>166</v>
      </c>
      <c r="P21" s="96" t="s">
        <v>174</v>
      </c>
      <c r="Q21" s="11">
        <v>3400</v>
      </c>
      <c r="R21" s="11">
        <v>3400</v>
      </c>
      <c r="S21" s="11"/>
      <c r="T21" s="11">
        <v>3400</v>
      </c>
      <c r="U21" s="11"/>
      <c r="V21" s="11"/>
      <c r="W21" s="11"/>
      <c r="X21" s="11"/>
      <c r="Y21" s="11"/>
      <c r="Z21" s="11"/>
    </row>
    <row r="22" spans="1:26" ht="17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2"/>
      <c r="O22" s="72" t="s">
        <v>129</v>
      </c>
      <c r="P22" s="96" t="s">
        <v>167</v>
      </c>
      <c r="Q22" s="11">
        <v>500</v>
      </c>
      <c r="R22" s="11">
        <v>500</v>
      </c>
      <c r="S22" s="11"/>
      <c r="T22" s="11">
        <v>500</v>
      </c>
      <c r="U22" s="11"/>
      <c r="V22" s="11"/>
      <c r="W22" s="11"/>
      <c r="X22" s="11"/>
      <c r="Y22" s="11"/>
      <c r="Z22" s="11"/>
    </row>
    <row r="23" spans="1:26" ht="17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2"/>
      <c r="O23" s="72" t="s">
        <v>133</v>
      </c>
      <c r="P23" s="96" t="s">
        <v>164</v>
      </c>
      <c r="Q23" s="11">
        <v>1</v>
      </c>
      <c r="R23" s="11">
        <v>1</v>
      </c>
      <c r="S23" s="11">
        <v>1</v>
      </c>
      <c r="T23" s="11"/>
      <c r="U23" s="11"/>
      <c r="V23" s="11"/>
      <c r="W23" s="11"/>
      <c r="X23" s="11"/>
      <c r="Y23" s="11"/>
      <c r="Z23" s="11"/>
    </row>
    <row r="24" spans="1:26" ht="17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2"/>
      <c r="O24" s="72" t="s">
        <v>175</v>
      </c>
      <c r="P24" s="96" t="s">
        <v>176</v>
      </c>
      <c r="Q24" s="11">
        <v>1.2836399999999999</v>
      </c>
      <c r="R24" s="11">
        <v>1.2836399999999999</v>
      </c>
      <c r="S24" s="11">
        <v>1.2836399999999999</v>
      </c>
      <c r="T24" s="11"/>
      <c r="U24" s="11"/>
      <c r="V24" s="11"/>
      <c r="W24" s="11"/>
      <c r="X24" s="11"/>
      <c r="Y24" s="11"/>
      <c r="Z24" s="11"/>
    </row>
    <row r="25" spans="1:26" ht="17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2"/>
      <c r="O25" s="72" t="s">
        <v>177</v>
      </c>
      <c r="P25" s="96" t="s">
        <v>178</v>
      </c>
      <c r="Q25" s="11">
        <v>1.6045499999999999</v>
      </c>
      <c r="R25" s="11">
        <v>1.6045499999999999</v>
      </c>
      <c r="S25" s="11">
        <v>1.6045499999999999</v>
      </c>
      <c r="T25" s="11"/>
      <c r="U25" s="11"/>
      <c r="V25" s="11"/>
      <c r="W25" s="11"/>
      <c r="X25" s="11"/>
      <c r="Y25" s="11"/>
      <c r="Z25" s="11"/>
    </row>
    <row r="26" spans="1:26" ht="17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2"/>
      <c r="O26" s="72" t="s">
        <v>179</v>
      </c>
      <c r="P26" s="96" t="s">
        <v>180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0.25" customHeight="1">
      <c r="A27" s="213" t="s">
        <v>23</v>
      </c>
      <c r="B27" s="214"/>
      <c r="C27" s="215"/>
      <c r="D27" s="11">
        <v>4499.9301839999998</v>
      </c>
      <c r="E27" s="11">
        <v>4499.9301839999998</v>
      </c>
      <c r="F27" s="11">
        <v>449.930184</v>
      </c>
      <c r="G27" s="11">
        <v>4050</v>
      </c>
      <c r="H27" s="11"/>
      <c r="I27" s="11"/>
      <c r="J27" s="11"/>
      <c r="K27" s="11"/>
      <c r="L27" s="11"/>
      <c r="M27" s="11"/>
      <c r="N27" s="216" t="s">
        <v>23</v>
      </c>
      <c r="O27" s="216"/>
      <c r="P27" s="217"/>
      <c r="Q27" s="11">
        <v>4499.9301839999998</v>
      </c>
      <c r="R27" s="11">
        <v>4499.9301839999998</v>
      </c>
      <c r="S27" s="11">
        <v>449.930184</v>
      </c>
      <c r="T27" s="11">
        <v>4050</v>
      </c>
      <c r="U27" s="11"/>
      <c r="V27" s="11"/>
      <c r="W27" s="11"/>
      <c r="X27" s="11"/>
      <c r="Y27" s="11"/>
      <c r="Z27" s="11"/>
    </row>
  </sheetData>
  <mergeCells count="16">
    <mergeCell ref="A27:C27"/>
    <mergeCell ref="N27:P27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7"/>
  <sheetViews>
    <sheetView showZeros="0" workbookViewId="0"/>
  </sheetViews>
  <sheetFormatPr defaultColWidth="9.08984375" defaultRowHeight="14.25" customHeight="1"/>
  <cols>
    <col min="1" max="2" width="27.36328125" customWidth="1"/>
    <col min="3" max="3" width="17.26953125" customWidth="1"/>
    <col min="4" max="5" width="26.26953125" customWidth="1"/>
    <col min="6" max="6" width="18.7265625" customWidth="1"/>
  </cols>
  <sheetData>
    <row r="1" spans="1:6" ht="14.25" customHeight="1">
      <c r="A1" s="82"/>
      <c r="B1" s="82"/>
      <c r="C1" s="35"/>
      <c r="F1" s="83" t="s">
        <v>181</v>
      </c>
    </row>
    <row r="2" spans="1:6" ht="25.5" customHeight="1">
      <c r="A2" s="218" t="s">
        <v>182</v>
      </c>
      <c r="B2" s="218"/>
      <c r="C2" s="218"/>
      <c r="D2" s="218"/>
      <c r="E2" s="218"/>
      <c r="F2" s="218"/>
    </row>
    <row r="3" spans="1:6" ht="15.75" customHeight="1">
      <c r="A3" s="193" t="str">
        <f>"单位名称："&amp;"曲靖经济技术开发区城市综合行政执法局"</f>
        <v>单位名称：曲靖经济技术开发区城市综合行政执法局</v>
      </c>
      <c r="B3" s="219"/>
      <c r="C3" s="220"/>
      <c r="D3" s="194"/>
      <c r="F3" s="123" t="s">
        <v>2</v>
      </c>
    </row>
    <row r="4" spans="1:6" ht="19.5" customHeight="1">
      <c r="A4" s="221" t="s">
        <v>183</v>
      </c>
      <c r="B4" s="170" t="s">
        <v>184</v>
      </c>
      <c r="C4" s="170" t="s">
        <v>185</v>
      </c>
      <c r="D4" s="170"/>
      <c r="E4" s="170"/>
      <c r="F4" s="170" t="s">
        <v>164</v>
      </c>
    </row>
    <row r="5" spans="1:6" ht="19.5" customHeight="1">
      <c r="A5" s="221"/>
      <c r="B5" s="170"/>
      <c r="C5" s="32" t="s">
        <v>31</v>
      </c>
      <c r="D5" s="32" t="s">
        <v>186</v>
      </c>
      <c r="E5" s="32" t="s">
        <v>187</v>
      </c>
      <c r="F5" s="170"/>
    </row>
    <row r="6" spans="1:6" ht="18.75" customHeight="1">
      <c r="A6" s="84">
        <v>1</v>
      </c>
      <c r="B6" s="84">
        <v>2</v>
      </c>
      <c r="C6" s="85">
        <v>3</v>
      </c>
      <c r="D6" s="84">
        <v>4</v>
      </c>
      <c r="E6" s="84">
        <v>5</v>
      </c>
      <c r="F6" s="84">
        <v>6</v>
      </c>
    </row>
    <row r="7" spans="1:6" ht="18.75" customHeight="1">
      <c r="A7" s="11">
        <v>1</v>
      </c>
      <c r="B7" s="11"/>
      <c r="C7" s="11"/>
      <c r="D7" s="11"/>
      <c r="E7" s="11"/>
      <c r="F7" s="11">
        <v>1</v>
      </c>
    </row>
  </sheetData>
  <mergeCells count="6">
    <mergeCell ref="A2:F2"/>
    <mergeCell ref="A3:D3"/>
    <mergeCell ref="C4:E4"/>
    <mergeCell ref="A4:A5"/>
    <mergeCell ref="B4:B5"/>
    <mergeCell ref="F4:F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28"/>
  <sheetViews>
    <sheetView showZeros="0" workbookViewId="0"/>
  </sheetViews>
  <sheetFormatPr defaultColWidth="9.08984375" defaultRowHeight="14.25" customHeight="1" outlineLevelRow="1"/>
  <cols>
    <col min="1" max="1" width="32.90625" customWidth="1"/>
    <col min="2" max="2" width="20.7265625" customWidth="1"/>
    <col min="3" max="3" width="31.26953125" customWidth="1"/>
    <col min="4" max="4" width="10.08984375" customWidth="1"/>
    <col min="5" max="5" width="17.6328125" customWidth="1"/>
    <col min="6" max="6" width="10.26953125" customWidth="1"/>
    <col min="7" max="7" width="23" customWidth="1"/>
    <col min="8" max="8" width="10.7265625" customWidth="1"/>
    <col min="9" max="9" width="11" customWidth="1"/>
    <col min="10" max="10" width="15.36328125" customWidth="1"/>
    <col min="11" max="11" width="10.7265625" customWidth="1"/>
    <col min="12" max="13" width="11.08984375" customWidth="1"/>
    <col min="15" max="15" width="11.08984375" customWidth="1"/>
    <col min="16" max="16" width="11.90625" customWidth="1"/>
    <col min="20" max="20" width="12.08984375" customWidth="1"/>
    <col min="21" max="23" width="12.26953125" customWidth="1"/>
    <col min="24" max="24" width="12.7265625" customWidth="1"/>
    <col min="25" max="26" width="11.08984375" customWidth="1"/>
  </cols>
  <sheetData>
    <row r="1" spans="1:26" ht="16.5" customHeight="1">
      <c r="B1" s="75"/>
      <c r="D1" s="76"/>
      <c r="E1" s="76"/>
      <c r="F1" s="76"/>
      <c r="G1" s="76"/>
      <c r="H1" s="77"/>
      <c r="I1" s="77"/>
      <c r="K1" s="77"/>
      <c r="L1" s="77"/>
      <c r="M1" s="77"/>
      <c r="P1" s="77"/>
      <c r="T1" s="77"/>
      <c r="X1" s="75"/>
      <c r="Z1" s="26" t="s">
        <v>188</v>
      </c>
    </row>
    <row r="2" spans="1:26" ht="26.25" customHeight="1">
      <c r="A2" s="222" t="s">
        <v>189</v>
      </c>
      <c r="B2" s="222"/>
      <c r="C2" s="222"/>
      <c r="D2" s="222"/>
      <c r="E2" s="222"/>
      <c r="F2" s="222"/>
      <c r="G2" s="222"/>
      <c r="H2" s="222"/>
      <c r="I2" s="222"/>
      <c r="J2" s="164"/>
      <c r="K2" s="222"/>
      <c r="L2" s="222"/>
      <c r="M2" s="222"/>
      <c r="N2" s="164"/>
      <c r="O2" s="164"/>
      <c r="P2" s="222"/>
      <c r="Q2" s="164"/>
      <c r="R2" s="164"/>
      <c r="S2" s="164"/>
      <c r="T2" s="222"/>
      <c r="U2" s="222"/>
      <c r="V2" s="222"/>
      <c r="W2" s="222"/>
      <c r="X2" s="222"/>
      <c r="Y2" s="222"/>
      <c r="Z2" s="222"/>
    </row>
    <row r="3" spans="1:26" ht="15" customHeight="1">
      <c r="A3" s="193" t="str">
        <f>"单位名称："&amp;"曲靖经济技术开发区城市综合行政执法局"</f>
        <v>单位名称：曲靖经济技术开发区城市综合行政执法局</v>
      </c>
      <c r="B3" s="223"/>
      <c r="C3" s="223"/>
      <c r="D3" s="223"/>
      <c r="E3" s="223"/>
      <c r="F3" s="223"/>
      <c r="G3" s="223"/>
      <c r="H3" s="78"/>
      <c r="I3" s="78"/>
      <c r="J3" s="4"/>
      <c r="K3" s="78"/>
      <c r="L3" s="78"/>
      <c r="M3" s="78"/>
      <c r="N3" s="4"/>
      <c r="O3" s="4"/>
      <c r="P3" s="78"/>
      <c r="Q3" s="4"/>
      <c r="R3" s="4"/>
      <c r="S3" s="4"/>
      <c r="T3" s="78"/>
      <c r="X3" s="75"/>
      <c r="Z3" s="124" t="s">
        <v>2</v>
      </c>
    </row>
    <row r="4" spans="1:26" ht="18" customHeight="1">
      <c r="A4" s="230" t="s">
        <v>190</v>
      </c>
      <c r="B4" s="230" t="s">
        <v>191</v>
      </c>
      <c r="C4" s="230" t="s">
        <v>192</v>
      </c>
      <c r="D4" s="230" t="s">
        <v>193</v>
      </c>
      <c r="E4" s="230" t="s">
        <v>194</v>
      </c>
      <c r="F4" s="230" t="s">
        <v>195</v>
      </c>
      <c r="G4" s="230" t="s">
        <v>196</v>
      </c>
      <c r="H4" s="200" t="s">
        <v>197</v>
      </c>
      <c r="I4" s="200" t="s">
        <v>197</v>
      </c>
      <c r="J4" s="170"/>
      <c r="K4" s="200"/>
      <c r="L4" s="200"/>
      <c r="M4" s="200"/>
      <c r="N4" s="170"/>
      <c r="O4" s="170"/>
      <c r="P4" s="200"/>
      <c r="Q4" s="170"/>
      <c r="R4" s="170"/>
      <c r="S4" s="170"/>
      <c r="T4" s="224" t="s">
        <v>35</v>
      </c>
      <c r="U4" s="200" t="s">
        <v>36</v>
      </c>
      <c r="V4" s="200"/>
      <c r="W4" s="200"/>
      <c r="X4" s="200"/>
      <c r="Y4" s="200"/>
      <c r="Z4" s="200"/>
    </row>
    <row r="5" spans="1:26" ht="18" customHeight="1">
      <c r="A5" s="231"/>
      <c r="B5" s="234"/>
      <c r="C5" s="231"/>
      <c r="D5" s="231"/>
      <c r="E5" s="231"/>
      <c r="F5" s="231"/>
      <c r="G5" s="231"/>
      <c r="H5" s="200" t="s">
        <v>198</v>
      </c>
      <c r="I5" s="200" t="s">
        <v>32</v>
      </c>
      <c r="J5" s="170"/>
      <c r="K5" s="200"/>
      <c r="L5" s="200"/>
      <c r="M5" s="200"/>
      <c r="N5" s="170"/>
      <c r="O5" s="170"/>
      <c r="P5" s="200"/>
      <c r="Q5" s="170" t="s">
        <v>199</v>
      </c>
      <c r="R5" s="170"/>
      <c r="S5" s="170"/>
      <c r="T5" s="230" t="s">
        <v>35</v>
      </c>
      <c r="U5" s="200" t="s">
        <v>36</v>
      </c>
      <c r="V5" s="224" t="s">
        <v>37</v>
      </c>
      <c r="W5" s="200" t="s">
        <v>36</v>
      </c>
      <c r="X5" s="224" t="s">
        <v>39</v>
      </c>
      <c r="Y5" s="224" t="s">
        <v>40</v>
      </c>
      <c r="Z5" s="225" t="s">
        <v>41</v>
      </c>
    </row>
    <row r="6" spans="1:26" ht="14.25" customHeight="1">
      <c r="A6" s="232"/>
      <c r="B6" s="232"/>
      <c r="C6" s="232"/>
      <c r="D6" s="232"/>
      <c r="E6" s="232"/>
      <c r="F6" s="232"/>
      <c r="G6" s="232"/>
      <c r="H6" s="232"/>
      <c r="I6" s="226" t="s">
        <v>200</v>
      </c>
      <c r="J6" s="225" t="s">
        <v>201</v>
      </c>
      <c r="K6" s="230" t="s">
        <v>202</v>
      </c>
      <c r="L6" s="230" t="s">
        <v>203</v>
      </c>
      <c r="M6" s="230" t="s">
        <v>204</v>
      </c>
      <c r="N6" s="230" t="s">
        <v>205</v>
      </c>
      <c r="O6" s="230" t="s">
        <v>33</v>
      </c>
      <c r="P6" s="230" t="s">
        <v>34</v>
      </c>
      <c r="Q6" s="230" t="s">
        <v>32</v>
      </c>
      <c r="R6" s="230" t="s">
        <v>33</v>
      </c>
      <c r="S6" s="230" t="s">
        <v>34</v>
      </c>
      <c r="T6" s="232"/>
      <c r="U6" s="230" t="s">
        <v>31</v>
      </c>
      <c r="V6" s="230" t="s">
        <v>37</v>
      </c>
      <c r="W6" s="230" t="s">
        <v>206</v>
      </c>
      <c r="X6" s="230" t="s">
        <v>39</v>
      </c>
      <c r="Y6" s="230" t="s">
        <v>40</v>
      </c>
      <c r="Z6" s="230" t="s">
        <v>41</v>
      </c>
    </row>
    <row r="7" spans="1:26" ht="37.5" customHeight="1">
      <c r="A7" s="233"/>
      <c r="B7" s="233"/>
      <c r="C7" s="233"/>
      <c r="D7" s="233"/>
      <c r="E7" s="233"/>
      <c r="F7" s="233"/>
      <c r="G7" s="233"/>
      <c r="H7" s="233"/>
      <c r="I7" s="25" t="s">
        <v>31</v>
      </c>
      <c r="J7" s="25" t="s">
        <v>207</v>
      </c>
      <c r="K7" s="235" t="s">
        <v>201</v>
      </c>
      <c r="L7" s="235" t="s">
        <v>203</v>
      </c>
      <c r="M7" s="235" t="s">
        <v>204</v>
      </c>
      <c r="N7" s="235" t="s">
        <v>205</v>
      </c>
      <c r="O7" s="235" t="s">
        <v>205</v>
      </c>
      <c r="P7" s="235" t="s">
        <v>205</v>
      </c>
      <c r="Q7" s="235" t="s">
        <v>203</v>
      </c>
      <c r="R7" s="235" t="s">
        <v>204</v>
      </c>
      <c r="S7" s="235" t="s">
        <v>205</v>
      </c>
      <c r="T7" s="235" t="s">
        <v>35</v>
      </c>
      <c r="U7" s="235" t="s">
        <v>31</v>
      </c>
      <c r="V7" s="235" t="s">
        <v>37</v>
      </c>
      <c r="W7" s="235" t="s">
        <v>206</v>
      </c>
      <c r="X7" s="235" t="s">
        <v>39</v>
      </c>
      <c r="Y7" s="235" t="s">
        <v>40</v>
      </c>
      <c r="Z7" s="235" t="s">
        <v>41</v>
      </c>
    </row>
    <row r="8" spans="1:26" ht="14.2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33">
        <v>25</v>
      </c>
      <c r="Z8" s="81">
        <v>26</v>
      </c>
    </row>
    <row r="9" spans="1:26" ht="21" customHeight="1" outlineLevel="1">
      <c r="A9" s="9" t="s">
        <v>392</v>
      </c>
      <c r="B9" s="79"/>
      <c r="C9" s="79"/>
      <c r="D9" s="79"/>
      <c r="E9" s="79"/>
      <c r="F9" s="79"/>
      <c r="G9" s="79"/>
      <c r="H9" s="11">
        <v>449.930184</v>
      </c>
      <c r="I9" s="11">
        <v>449.930184</v>
      </c>
      <c r="J9" s="11"/>
      <c r="K9" s="11"/>
      <c r="L9" s="11"/>
      <c r="M9" s="11"/>
      <c r="N9" s="11">
        <v>449.930184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3.25" customHeight="1" outlineLevel="1">
      <c r="A10" s="72" t="s">
        <v>392</v>
      </c>
      <c r="B10" s="9"/>
      <c r="C10" s="9"/>
      <c r="D10" s="9"/>
      <c r="E10" s="9"/>
      <c r="F10" s="9"/>
      <c r="G10" s="9"/>
      <c r="H10" s="11">
        <v>449.930184</v>
      </c>
      <c r="I10" s="11">
        <v>449.930184</v>
      </c>
      <c r="J10" s="11"/>
      <c r="K10" s="11"/>
      <c r="L10" s="11"/>
      <c r="M10" s="11"/>
      <c r="N10" s="11">
        <v>449.930184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3.25" customHeight="1" outlineLevel="1">
      <c r="A11" s="80" t="s">
        <v>392</v>
      </c>
      <c r="B11" s="9" t="s">
        <v>208</v>
      </c>
      <c r="C11" s="9" t="s">
        <v>209</v>
      </c>
      <c r="D11" s="9" t="s">
        <v>79</v>
      </c>
      <c r="E11" s="9" t="s">
        <v>80</v>
      </c>
      <c r="F11" s="9" t="s">
        <v>210</v>
      </c>
      <c r="G11" s="9" t="s">
        <v>147</v>
      </c>
      <c r="H11" s="11">
        <v>26.448</v>
      </c>
      <c r="I11" s="11">
        <v>26.448</v>
      </c>
      <c r="J11" s="11"/>
      <c r="K11" s="11"/>
      <c r="L11" s="11"/>
      <c r="M11" s="11"/>
      <c r="N11" s="11">
        <v>26.448</v>
      </c>
      <c r="O11" s="9"/>
      <c r="P11" s="9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3.25" customHeight="1" outlineLevel="1">
      <c r="A12" s="80" t="s">
        <v>392</v>
      </c>
      <c r="B12" s="9" t="s">
        <v>208</v>
      </c>
      <c r="C12" s="9" t="s">
        <v>209</v>
      </c>
      <c r="D12" s="9" t="s">
        <v>79</v>
      </c>
      <c r="E12" s="9" t="s">
        <v>80</v>
      </c>
      <c r="F12" s="9" t="s">
        <v>211</v>
      </c>
      <c r="G12" s="9" t="s">
        <v>150</v>
      </c>
      <c r="H12" s="11">
        <v>1.8575999999999999</v>
      </c>
      <c r="I12" s="11">
        <v>1.8575999999999999</v>
      </c>
      <c r="J12" s="11"/>
      <c r="K12" s="11"/>
      <c r="L12" s="11"/>
      <c r="M12" s="11"/>
      <c r="N12" s="11">
        <v>1.8575999999999999</v>
      </c>
      <c r="O12" s="9"/>
      <c r="P12" s="9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3.25" customHeight="1" outlineLevel="1">
      <c r="A13" s="80" t="s">
        <v>392</v>
      </c>
      <c r="B13" s="9" t="s">
        <v>208</v>
      </c>
      <c r="C13" s="9" t="s">
        <v>209</v>
      </c>
      <c r="D13" s="9" t="s">
        <v>79</v>
      </c>
      <c r="E13" s="9" t="s">
        <v>80</v>
      </c>
      <c r="F13" s="9" t="s">
        <v>212</v>
      </c>
      <c r="G13" s="9" t="s">
        <v>152</v>
      </c>
      <c r="H13" s="11">
        <v>2.2040000000000002</v>
      </c>
      <c r="I13" s="11">
        <v>2.2040000000000002</v>
      </c>
      <c r="J13" s="11"/>
      <c r="K13" s="11"/>
      <c r="L13" s="11"/>
      <c r="M13" s="11"/>
      <c r="N13" s="11">
        <v>2.2040000000000002</v>
      </c>
      <c r="O13" s="9"/>
      <c r="P13" s="9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3.25" customHeight="1" outlineLevel="1">
      <c r="A14" s="80" t="s">
        <v>392</v>
      </c>
      <c r="B14" s="9" t="s">
        <v>213</v>
      </c>
      <c r="C14" s="9" t="s">
        <v>214</v>
      </c>
      <c r="D14" s="9" t="s">
        <v>79</v>
      </c>
      <c r="E14" s="9" t="s">
        <v>80</v>
      </c>
      <c r="F14" s="9" t="s">
        <v>215</v>
      </c>
      <c r="G14" s="9" t="s">
        <v>156</v>
      </c>
      <c r="H14" s="11">
        <v>10.8</v>
      </c>
      <c r="I14" s="11">
        <v>10.8</v>
      </c>
      <c r="J14" s="11"/>
      <c r="K14" s="11"/>
      <c r="L14" s="11"/>
      <c r="M14" s="11"/>
      <c r="N14" s="11">
        <v>10.8</v>
      </c>
      <c r="O14" s="9"/>
      <c r="P14" s="9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3.25" customHeight="1" outlineLevel="1">
      <c r="A15" s="80" t="s">
        <v>392</v>
      </c>
      <c r="B15" s="9" t="s">
        <v>208</v>
      </c>
      <c r="C15" s="9" t="s">
        <v>209</v>
      </c>
      <c r="D15" s="9" t="s">
        <v>79</v>
      </c>
      <c r="E15" s="9" t="s">
        <v>80</v>
      </c>
      <c r="F15" s="9" t="s">
        <v>215</v>
      </c>
      <c r="G15" s="9" t="s">
        <v>156</v>
      </c>
      <c r="H15" s="11">
        <v>25.0764</v>
      </c>
      <c r="I15" s="11">
        <v>25.0764</v>
      </c>
      <c r="J15" s="11"/>
      <c r="K15" s="11"/>
      <c r="L15" s="11"/>
      <c r="M15" s="11"/>
      <c r="N15" s="11">
        <v>25.0764</v>
      </c>
      <c r="O15" s="9"/>
      <c r="P15" s="9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3.25" customHeight="1" outlineLevel="1">
      <c r="A16" s="80" t="s">
        <v>392</v>
      </c>
      <c r="B16" s="9" t="s">
        <v>216</v>
      </c>
      <c r="C16" s="9" t="s">
        <v>149</v>
      </c>
      <c r="D16" s="9" t="s">
        <v>61</v>
      </c>
      <c r="E16" s="9" t="s">
        <v>62</v>
      </c>
      <c r="F16" s="9" t="s">
        <v>217</v>
      </c>
      <c r="G16" s="9" t="s">
        <v>160</v>
      </c>
      <c r="H16" s="11">
        <v>8.5395839999999996</v>
      </c>
      <c r="I16" s="11">
        <v>8.5395839999999996</v>
      </c>
      <c r="J16" s="11"/>
      <c r="K16" s="11"/>
      <c r="L16" s="11"/>
      <c r="M16" s="11"/>
      <c r="N16" s="11">
        <v>8.5395839999999996</v>
      </c>
      <c r="O16" s="9"/>
      <c r="P16" s="9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3.25" customHeight="1" outlineLevel="1">
      <c r="A17" s="80" t="s">
        <v>392</v>
      </c>
      <c r="B17" s="9" t="s">
        <v>216</v>
      </c>
      <c r="C17" s="9" t="s">
        <v>149</v>
      </c>
      <c r="D17" s="9" t="s">
        <v>71</v>
      </c>
      <c r="E17" s="9" t="s">
        <v>72</v>
      </c>
      <c r="F17" s="9" t="s">
        <v>218</v>
      </c>
      <c r="G17" s="9" t="s">
        <v>162</v>
      </c>
      <c r="H17" s="11">
        <v>6.4172399999999996</v>
      </c>
      <c r="I17" s="11">
        <v>6.4172399999999996</v>
      </c>
      <c r="J17" s="11"/>
      <c r="K17" s="11"/>
      <c r="L17" s="11"/>
      <c r="M17" s="11"/>
      <c r="N17" s="11">
        <v>6.4172399999999996</v>
      </c>
      <c r="O17" s="9"/>
      <c r="P17" s="9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3.25" customHeight="1" outlineLevel="1">
      <c r="A18" s="80" t="s">
        <v>392</v>
      </c>
      <c r="B18" s="9" t="s">
        <v>216</v>
      </c>
      <c r="C18" s="9" t="s">
        <v>149</v>
      </c>
      <c r="D18" s="9" t="s">
        <v>73</v>
      </c>
      <c r="E18" s="9" t="s">
        <v>74</v>
      </c>
      <c r="F18" s="9" t="s">
        <v>219</v>
      </c>
      <c r="G18" s="9" t="s">
        <v>168</v>
      </c>
      <c r="H18" s="11">
        <v>6.4182000000000003E-2</v>
      </c>
      <c r="I18" s="11">
        <v>6.4182000000000003E-2</v>
      </c>
      <c r="J18" s="11"/>
      <c r="K18" s="11"/>
      <c r="L18" s="11"/>
      <c r="M18" s="11"/>
      <c r="N18" s="11">
        <v>6.4182000000000003E-2</v>
      </c>
      <c r="O18" s="9"/>
      <c r="P18" s="9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3.25" customHeight="1" outlineLevel="1">
      <c r="A19" s="80" t="s">
        <v>392</v>
      </c>
      <c r="B19" s="9" t="s">
        <v>216</v>
      </c>
      <c r="C19" s="9" t="s">
        <v>149</v>
      </c>
      <c r="D19" s="9" t="s">
        <v>73</v>
      </c>
      <c r="E19" s="9" t="s">
        <v>74</v>
      </c>
      <c r="F19" s="9" t="s">
        <v>219</v>
      </c>
      <c r="G19" s="9" t="s">
        <v>168</v>
      </c>
      <c r="H19" s="11">
        <v>0.64181999999999995</v>
      </c>
      <c r="I19" s="11">
        <v>0.64181999999999995</v>
      </c>
      <c r="J19" s="11"/>
      <c r="K19" s="11"/>
      <c r="L19" s="11"/>
      <c r="M19" s="11"/>
      <c r="N19" s="11">
        <v>0.64181999999999995</v>
      </c>
      <c r="O19" s="9"/>
      <c r="P19" s="9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3.25" customHeight="1" outlineLevel="1">
      <c r="A20" s="80" t="s">
        <v>392</v>
      </c>
      <c r="B20" s="9" t="s">
        <v>216</v>
      </c>
      <c r="C20" s="9" t="s">
        <v>149</v>
      </c>
      <c r="D20" s="9" t="s">
        <v>65</v>
      </c>
      <c r="E20" s="9" t="s">
        <v>66</v>
      </c>
      <c r="F20" s="9" t="s">
        <v>219</v>
      </c>
      <c r="G20" s="9" t="s">
        <v>168</v>
      </c>
      <c r="H20" s="11">
        <v>0.37847999999999998</v>
      </c>
      <c r="I20" s="11">
        <v>0.37847999999999998</v>
      </c>
      <c r="J20" s="11"/>
      <c r="K20" s="11"/>
      <c r="L20" s="11"/>
      <c r="M20" s="11"/>
      <c r="N20" s="11">
        <v>0.37847999999999998</v>
      </c>
      <c r="O20" s="9"/>
      <c r="P20" s="9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3.25" customHeight="1" outlineLevel="1">
      <c r="A21" s="80" t="s">
        <v>392</v>
      </c>
      <c r="B21" s="9" t="s">
        <v>220</v>
      </c>
      <c r="C21" s="9" t="s">
        <v>93</v>
      </c>
      <c r="D21" s="9" t="s">
        <v>92</v>
      </c>
      <c r="E21" s="9" t="s">
        <v>93</v>
      </c>
      <c r="F21" s="9" t="s">
        <v>221</v>
      </c>
      <c r="G21" s="9" t="s">
        <v>93</v>
      </c>
      <c r="H21" s="11">
        <v>7.7006880000000004</v>
      </c>
      <c r="I21" s="11">
        <v>7.7006880000000004</v>
      </c>
      <c r="J21" s="11"/>
      <c r="K21" s="11"/>
      <c r="L21" s="11"/>
      <c r="M21" s="11"/>
      <c r="N21" s="11">
        <v>7.7006880000000004</v>
      </c>
      <c r="O21" s="9"/>
      <c r="P21" s="9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3.25" customHeight="1" outlineLevel="1">
      <c r="A22" s="80" t="s">
        <v>392</v>
      </c>
      <c r="B22" s="9" t="s">
        <v>222</v>
      </c>
      <c r="C22" s="9" t="s">
        <v>154</v>
      </c>
      <c r="D22" s="9" t="s">
        <v>79</v>
      </c>
      <c r="E22" s="9" t="s">
        <v>80</v>
      </c>
      <c r="F22" s="9" t="s">
        <v>223</v>
      </c>
      <c r="G22" s="9" t="s">
        <v>154</v>
      </c>
      <c r="H22" s="11">
        <v>311.9316</v>
      </c>
      <c r="I22" s="11">
        <v>311.9316</v>
      </c>
      <c r="J22" s="11"/>
      <c r="K22" s="11"/>
      <c r="L22" s="11"/>
      <c r="M22" s="11"/>
      <c r="N22" s="11">
        <v>311.9316</v>
      </c>
      <c r="O22" s="9"/>
      <c r="P22" s="9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3.25" customHeight="1" outlineLevel="1">
      <c r="A23" s="80" t="s">
        <v>392</v>
      </c>
      <c r="B23" s="9" t="s">
        <v>222</v>
      </c>
      <c r="C23" s="9" t="s">
        <v>154</v>
      </c>
      <c r="D23" s="9" t="s">
        <v>79</v>
      </c>
      <c r="E23" s="9" t="s">
        <v>80</v>
      </c>
      <c r="F23" s="9" t="s">
        <v>223</v>
      </c>
      <c r="G23" s="9" t="s">
        <v>154</v>
      </c>
      <c r="H23" s="11">
        <v>40.8324</v>
      </c>
      <c r="I23" s="11">
        <v>40.8324</v>
      </c>
      <c r="J23" s="11"/>
      <c r="K23" s="11"/>
      <c r="L23" s="11"/>
      <c r="M23" s="11"/>
      <c r="N23" s="11">
        <v>40.8324</v>
      </c>
      <c r="O23" s="9"/>
      <c r="P23" s="9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3.25" customHeight="1" outlineLevel="1">
      <c r="A24" s="80" t="s">
        <v>392</v>
      </c>
      <c r="B24" s="9" t="s">
        <v>224</v>
      </c>
      <c r="C24" s="9" t="s">
        <v>225</v>
      </c>
      <c r="D24" s="9" t="s">
        <v>79</v>
      </c>
      <c r="E24" s="9" t="s">
        <v>80</v>
      </c>
      <c r="F24" s="9" t="s">
        <v>226</v>
      </c>
      <c r="G24" s="9" t="s">
        <v>173</v>
      </c>
      <c r="H24" s="11">
        <v>3.15</v>
      </c>
      <c r="I24" s="11">
        <v>3.15</v>
      </c>
      <c r="J24" s="11"/>
      <c r="K24" s="11"/>
      <c r="L24" s="11"/>
      <c r="M24" s="11"/>
      <c r="N24" s="11">
        <v>3.15</v>
      </c>
      <c r="O24" s="9"/>
      <c r="P24" s="9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3.25" customHeight="1" outlineLevel="1">
      <c r="A25" s="80" t="s">
        <v>392</v>
      </c>
      <c r="B25" s="9" t="s">
        <v>227</v>
      </c>
      <c r="C25" s="9" t="s">
        <v>164</v>
      </c>
      <c r="D25" s="9" t="s">
        <v>79</v>
      </c>
      <c r="E25" s="9" t="s">
        <v>80</v>
      </c>
      <c r="F25" s="9" t="s">
        <v>228</v>
      </c>
      <c r="G25" s="9" t="s">
        <v>164</v>
      </c>
      <c r="H25" s="11">
        <v>1</v>
      </c>
      <c r="I25" s="11">
        <v>1</v>
      </c>
      <c r="J25" s="11"/>
      <c r="K25" s="11"/>
      <c r="L25" s="11"/>
      <c r="M25" s="11"/>
      <c r="N25" s="11">
        <v>1</v>
      </c>
      <c r="O25" s="9"/>
      <c r="P25" s="9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3.25" customHeight="1" outlineLevel="1">
      <c r="A26" s="80" t="s">
        <v>392</v>
      </c>
      <c r="B26" s="9" t="s">
        <v>229</v>
      </c>
      <c r="C26" s="9" t="s">
        <v>176</v>
      </c>
      <c r="D26" s="9" t="s">
        <v>79</v>
      </c>
      <c r="E26" s="9" t="s">
        <v>80</v>
      </c>
      <c r="F26" s="9" t="s">
        <v>230</v>
      </c>
      <c r="G26" s="9" t="s">
        <v>176</v>
      </c>
      <c r="H26" s="11">
        <v>1.2836399999999999</v>
      </c>
      <c r="I26" s="11">
        <v>1.2836399999999999</v>
      </c>
      <c r="J26" s="11"/>
      <c r="K26" s="11"/>
      <c r="L26" s="11"/>
      <c r="M26" s="11"/>
      <c r="N26" s="11">
        <v>1.2836399999999999</v>
      </c>
      <c r="O26" s="9"/>
      <c r="P26" s="9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3.25" customHeight="1">
      <c r="A27" s="80" t="s">
        <v>392</v>
      </c>
      <c r="B27" s="9" t="s">
        <v>224</v>
      </c>
      <c r="C27" s="9" t="s">
        <v>225</v>
      </c>
      <c r="D27" s="9" t="s">
        <v>79</v>
      </c>
      <c r="E27" s="9" t="s">
        <v>80</v>
      </c>
      <c r="F27" s="9" t="s">
        <v>231</v>
      </c>
      <c r="G27" s="9" t="s">
        <v>178</v>
      </c>
      <c r="H27" s="11">
        <v>1.6045499999999999</v>
      </c>
      <c r="I27" s="11">
        <v>1.6045499999999999</v>
      </c>
      <c r="J27" s="11"/>
      <c r="K27" s="11"/>
      <c r="L27" s="11"/>
      <c r="M27" s="11"/>
      <c r="N27" s="11">
        <v>1.6045499999999999</v>
      </c>
      <c r="O27" s="9"/>
      <c r="P27" s="9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7.25" customHeight="1">
      <c r="A28" s="227" t="s">
        <v>94</v>
      </c>
      <c r="B28" s="228"/>
      <c r="C28" s="228"/>
      <c r="D28" s="228"/>
      <c r="E28" s="228"/>
      <c r="F28" s="228"/>
      <c r="G28" s="229"/>
      <c r="H28" s="11">
        <v>449.930184</v>
      </c>
      <c r="I28" s="11">
        <v>449.930184</v>
      </c>
      <c r="J28" s="11"/>
      <c r="K28" s="11"/>
      <c r="L28" s="11"/>
      <c r="M28" s="11"/>
      <c r="N28" s="11">
        <v>449.930184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9"/>
  <sheetViews>
    <sheetView showZeros="0" workbookViewId="0"/>
  </sheetViews>
  <sheetFormatPr defaultColWidth="9.08984375" defaultRowHeight="14.25" customHeight="1"/>
  <cols>
    <col min="1" max="1" width="10.26953125" customWidth="1"/>
    <col min="2" max="2" width="13.36328125" customWidth="1"/>
    <col min="3" max="3" width="32.90625" customWidth="1"/>
    <col min="4" max="4" width="23.90625" customWidth="1"/>
    <col min="5" max="5" width="11.08984375" customWidth="1"/>
    <col min="6" max="6" width="17.7265625" customWidth="1"/>
    <col min="7" max="7" width="9.90625" customWidth="1"/>
    <col min="8" max="8" width="17.7265625" customWidth="1"/>
    <col min="9" max="10" width="10.7265625" customWidth="1"/>
    <col min="11" max="11" width="11" customWidth="1"/>
    <col min="12" max="14" width="12.26953125" customWidth="1"/>
    <col min="15" max="15" width="12.7265625" customWidth="1"/>
    <col min="16" max="17" width="11.08984375" customWidth="1"/>
    <col min="19" max="19" width="10.26953125" customWidth="1"/>
    <col min="20" max="21" width="11.90625" customWidth="1"/>
    <col min="22" max="22" width="11.7265625" customWidth="1"/>
    <col min="23" max="23" width="10.26953125" customWidth="1"/>
  </cols>
  <sheetData>
    <row r="1" spans="1:23" ht="13.5" customHeight="1">
      <c r="B1" s="73"/>
      <c r="E1" s="1"/>
      <c r="F1" s="1"/>
      <c r="G1" s="1"/>
      <c r="H1" s="1"/>
      <c r="U1" s="73"/>
      <c r="W1" s="74" t="s">
        <v>232</v>
      </c>
    </row>
    <row r="2" spans="1:23" ht="27.75" customHeight="1">
      <c r="A2" s="164" t="s">
        <v>233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1:23" ht="13.5" customHeight="1">
      <c r="A3" s="193" t="str">
        <f>"单位名称："&amp;"曲靖经济技术开发区城市综合行政执法局"</f>
        <v>单位名称：曲靖经济技术开发区城市综合行政执法局</v>
      </c>
      <c r="B3" s="236"/>
      <c r="C3" s="236"/>
      <c r="D3" s="236"/>
      <c r="E3" s="236"/>
      <c r="F3" s="236"/>
      <c r="G3" s="236"/>
      <c r="H3" s="236"/>
      <c r="I3" s="4"/>
      <c r="J3" s="4"/>
      <c r="K3" s="4"/>
      <c r="L3" s="4"/>
      <c r="M3" s="4"/>
      <c r="N3" s="4"/>
      <c r="O3" s="4"/>
      <c r="P3" s="4"/>
      <c r="Q3" s="4"/>
      <c r="U3" s="73"/>
      <c r="W3" s="122" t="s">
        <v>2</v>
      </c>
    </row>
    <row r="4" spans="1:23" ht="21.75" customHeight="1">
      <c r="A4" s="240" t="s">
        <v>234</v>
      </c>
      <c r="B4" s="221" t="s">
        <v>191</v>
      </c>
      <c r="C4" s="240" t="s">
        <v>192</v>
      </c>
      <c r="D4" s="240" t="s">
        <v>190</v>
      </c>
      <c r="E4" s="221" t="s">
        <v>193</v>
      </c>
      <c r="F4" s="221" t="s">
        <v>194</v>
      </c>
      <c r="G4" s="221" t="s">
        <v>235</v>
      </c>
      <c r="H4" s="221" t="s">
        <v>236</v>
      </c>
      <c r="I4" s="170" t="s">
        <v>29</v>
      </c>
      <c r="J4" s="170" t="s">
        <v>237</v>
      </c>
      <c r="K4" s="170"/>
      <c r="L4" s="170"/>
      <c r="M4" s="170"/>
      <c r="N4" s="170" t="s">
        <v>199</v>
      </c>
      <c r="O4" s="170"/>
      <c r="P4" s="170"/>
      <c r="Q4" s="221" t="s">
        <v>35</v>
      </c>
      <c r="R4" s="170" t="s">
        <v>36</v>
      </c>
      <c r="S4" s="170"/>
      <c r="T4" s="170"/>
      <c r="U4" s="170"/>
      <c r="V4" s="170"/>
      <c r="W4" s="170"/>
    </row>
    <row r="5" spans="1:23" ht="21.75" customHeight="1">
      <c r="A5" s="240"/>
      <c r="B5" s="170"/>
      <c r="C5" s="240"/>
      <c r="D5" s="240"/>
      <c r="E5" s="241"/>
      <c r="F5" s="241"/>
      <c r="G5" s="241"/>
      <c r="H5" s="241"/>
      <c r="I5" s="170"/>
      <c r="J5" s="242" t="s">
        <v>32</v>
      </c>
      <c r="K5" s="170"/>
      <c r="L5" s="221" t="s">
        <v>33</v>
      </c>
      <c r="M5" s="221" t="s">
        <v>34</v>
      </c>
      <c r="N5" s="221" t="s">
        <v>32</v>
      </c>
      <c r="O5" s="221" t="s">
        <v>33</v>
      </c>
      <c r="P5" s="221" t="s">
        <v>34</v>
      </c>
      <c r="Q5" s="241"/>
      <c r="R5" s="221" t="s">
        <v>31</v>
      </c>
      <c r="S5" s="221" t="s">
        <v>37</v>
      </c>
      <c r="T5" s="221" t="s">
        <v>206</v>
      </c>
      <c r="U5" s="221" t="s">
        <v>39</v>
      </c>
      <c r="V5" s="221" t="s">
        <v>40</v>
      </c>
      <c r="W5" s="221" t="s">
        <v>41</v>
      </c>
    </row>
    <row r="6" spans="1:23" ht="21" customHeight="1">
      <c r="A6" s="170"/>
      <c r="B6" s="170"/>
      <c r="C6" s="170"/>
      <c r="D6" s="170"/>
      <c r="E6" s="170"/>
      <c r="F6" s="170"/>
      <c r="G6" s="170"/>
      <c r="H6" s="170"/>
      <c r="I6" s="170"/>
      <c r="J6" s="243" t="s">
        <v>31</v>
      </c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</row>
    <row r="7" spans="1:23" ht="39.75" customHeight="1">
      <c r="A7" s="240"/>
      <c r="B7" s="170"/>
      <c r="C7" s="240"/>
      <c r="D7" s="240"/>
      <c r="E7" s="221"/>
      <c r="F7" s="221"/>
      <c r="G7" s="221"/>
      <c r="H7" s="221"/>
      <c r="I7" s="170"/>
      <c r="J7" s="21" t="s">
        <v>31</v>
      </c>
      <c r="K7" s="21" t="s">
        <v>238</v>
      </c>
      <c r="L7" s="221"/>
      <c r="M7" s="221"/>
      <c r="N7" s="221"/>
      <c r="O7" s="221"/>
      <c r="P7" s="221"/>
      <c r="Q7" s="221"/>
      <c r="R7" s="221"/>
      <c r="S7" s="221"/>
      <c r="T7" s="221"/>
      <c r="U7" s="170"/>
      <c r="V7" s="221"/>
      <c r="W7" s="221"/>
    </row>
    <row r="8" spans="1:23" ht="1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7">
        <v>21</v>
      </c>
      <c r="V8" s="7">
        <v>22</v>
      </c>
      <c r="W8" s="7">
        <v>23</v>
      </c>
    </row>
    <row r="9" spans="1:23" ht="21" customHeight="1">
      <c r="A9" s="10"/>
      <c r="B9" s="10"/>
      <c r="C9" s="9" t="s">
        <v>239</v>
      </c>
      <c r="D9" s="10"/>
      <c r="E9" s="10"/>
      <c r="F9" s="10"/>
      <c r="G9" s="10"/>
      <c r="H9" s="10"/>
      <c r="I9" s="11">
        <v>150</v>
      </c>
      <c r="J9" s="11">
        <v>150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3.25" customHeight="1">
      <c r="A10" s="9" t="s">
        <v>240</v>
      </c>
      <c r="B10" s="9" t="s">
        <v>241</v>
      </c>
      <c r="C10" s="9" t="s">
        <v>239</v>
      </c>
      <c r="D10" s="9" t="s">
        <v>392</v>
      </c>
      <c r="E10" s="9" t="s">
        <v>79</v>
      </c>
      <c r="F10" s="9" t="s">
        <v>80</v>
      </c>
      <c r="G10" s="9" t="s">
        <v>226</v>
      </c>
      <c r="H10" s="9" t="s">
        <v>173</v>
      </c>
      <c r="I10" s="11">
        <v>150</v>
      </c>
      <c r="J10" s="11">
        <v>150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3.25" customHeight="1">
      <c r="A11" s="9"/>
      <c r="B11" s="9"/>
      <c r="C11" s="9" t="s">
        <v>242</v>
      </c>
      <c r="D11" s="9"/>
      <c r="E11" s="9"/>
      <c r="F11" s="9"/>
      <c r="G11" s="9"/>
      <c r="H11" s="9"/>
      <c r="I11" s="11">
        <v>500</v>
      </c>
      <c r="J11" s="11">
        <v>500</v>
      </c>
      <c r="K11" s="11"/>
      <c r="L11" s="11"/>
      <c r="M11" s="11"/>
      <c r="N11" s="11"/>
      <c r="O11" s="11"/>
      <c r="P11" s="9"/>
      <c r="Q11" s="11"/>
      <c r="R11" s="11"/>
      <c r="S11" s="11"/>
      <c r="T11" s="11"/>
      <c r="U11" s="11"/>
      <c r="V11" s="11"/>
      <c r="W11" s="11"/>
    </row>
    <row r="12" spans="1:23" ht="23.25" customHeight="1">
      <c r="A12" s="9" t="s">
        <v>243</v>
      </c>
      <c r="B12" s="9" t="s">
        <v>244</v>
      </c>
      <c r="C12" s="9" t="s">
        <v>242</v>
      </c>
      <c r="D12" s="9" t="s">
        <v>392</v>
      </c>
      <c r="E12" s="9" t="s">
        <v>87</v>
      </c>
      <c r="F12" s="9" t="s">
        <v>86</v>
      </c>
      <c r="G12" s="9" t="s">
        <v>245</v>
      </c>
      <c r="H12" s="9" t="s">
        <v>167</v>
      </c>
      <c r="I12" s="11">
        <v>500</v>
      </c>
      <c r="J12" s="11">
        <v>500</v>
      </c>
      <c r="K12" s="11"/>
      <c r="L12" s="11"/>
      <c r="M12" s="11"/>
      <c r="N12" s="11"/>
      <c r="O12" s="11"/>
      <c r="P12" s="9"/>
      <c r="Q12" s="11"/>
      <c r="R12" s="11"/>
      <c r="S12" s="11"/>
      <c r="T12" s="11"/>
      <c r="U12" s="11"/>
      <c r="V12" s="11"/>
      <c r="W12" s="11"/>
    </row>
    <row r="13" spans="1:23" ht="23.25" customHeight="1">
      <c r="A13" s="9"/>
      <c r="B13" s="9"/>
      <c r="C13" s="9" t="s">
        <v>246</v>
      </c>
      <c r="D13" s="9"/>
      <c r="E13" s="9"/>
      <c r="F13" s="9"/>
      <c r="G13" s="9"/>
      <c r="H13" s="9"/>
      <c r="I13" s="11">
        <v>400</v>
      </c>
      <c r="J13" s="11">
        <v>400</v>
      </c>
      <c r="K13" s="11"/>
      <c r="L13" s="11"/>
      <c r="M13" s="11"/>
      <c r="N13" s="11"/>
      <c r="O13" s="11"/>
      <c r="P13" s="9"/>
      <c r="Q13" s="11"/>
      <c r="R13" s="11"/>
      <c r="S13" s="11"/>
      <c r="T13" s="11"/>
      <c r="U13" s="11"/>
      <c r="V13" s="11"/>
      <c r="W13" s="11"/>
    </row>
    <row r="14" spans="1:23" ht="23.25" customHeight="1">
      <c r="A14" s="9" t="s">
        <v>240</v>
      </c>
      <c r="B14" s="9" t="s">
        <v>247</v>
      </c>
      <c r="C14" s="9" t="s">
        <v>246</v>
      </c>
      <c r="D14" s="9" t="s">
        <v>392</v>
      </c>
      <c r="E14" s="9" t="s">
        <v>87</v>
      </c>
      <c r="F14" s="9" t="s">
        <v>86</v>
      </c>
      <c r="G14" s="9" t="s">
        <v>248</v>
      </c>
      <c r="H14" s="9" t="s">
        <v>174</v>
      </c>
      <c r="I14" s="11">
        <v>400</v>
      </c>
      <c r="J14" s="11">
        <v>400</v>
      </c>
      <c r="K14" s="11"/>
      <c r="L14" s="11"/>
      <c r="M14" s="11"/>
      <c r="N14" s="11"/>
      <c r="O14" s="11"/>
      <c r="P14" s="9"/>
      <c r="Q14" s="11"/>
      <c r="R14" s="11"/>
      <c r="S14" s="11"/>
      <c r="T14" s="11"/>
      <c r="U14" s="11"/>
      <c r="V14" s="11"/>
      <c r="W14" s="11"/>
    </row>
    <row r="15" spans="1:23" ht="23.25" customHeight="1">
      <c r="A15" s="9"/>
      <c r="B15" s="9"/>
      <c r="C15" s="9" t="s">
        <v>249</v>
      </c>
      <c r="D15" s="9"/>
      <c r="E15" s="9"/>
      <c r="F15" s="9"/>
      <c r="G15" s="9"/>
      <c r="H15" s="9"/>
      <c r="I15" s="11">
        <v>1500</v>
      </c>
      <c r="J15" s="11">
        <v>1500</v>
      </c>
      <c r="K15" s="11"/>
      <c r="L15" s="11"/>
      <c r="M15" s="11"/>
      <c r="N15" s="11"/>
      <c r="O15" s="11"/>
      <c r="P15" s="9"/>
      <c r="Q15" s="11"/>
      <c r="R15" s="11"/>
      <c r="S15" s="11"/>
      <c r="T15" s="11"/>
      <c r="U15" s="11"/>
      <c r="V15" s="11"/>
      <c r="W15" s="11"/>
    </row>
    <row r="16" spans="1:23" ht="23.25" customHeight="1">
      <c r="A16" s="9" t="s">
        <v>243</v>
      </c>
      <c r="B16" s="9" t="s">
        <v>250</v>
      </c>
      <c r="C16" s="9" t="s">
        <v>249</v>
      </c>
      <c r="D16" s="9" t="s">
        <v>392</v>
      </c>
      <c r="E16" s="9" t="s">
        <v>83</v>
      </c>
      <c r="F16" s="9" t="s">
        <v>84</v>
      </c>
      <c r="G16" s="9" t="s">
        <v>248</v>
      </c>
      <c r="H16" s="9" t="s">
        <v>174</v>
      </c>
      <c r="I16" s="11">
        <v>1500</v>
      </c>
      <c r="J16" s="11">
        <v>1500</v>
      </c>
      <c r="K16" s="11"/>
      <c r="L16" s="11"/>
      <c r="M16" s="11"/>
      <c r="N16" s="11"/>
      <c r="O16" s="11"/>
      <c r="P16" s="9"/>
      <c r="Q16" s="11"/>
      <c r="R16" s="11"/>
      <c r="S16" s="11"/>
      <c r="T16" s="11"/>
      <c r="U16" s="11"/>
      <c r="V16" s="11"/>
      <c r="W16" s="11"/>
    </row>
    <row r="17" spans="1:23" ht="23.25" customHeight="1">
      <c r="A17" s="9"/>
      <c r="B17" s="9"/>
      <c r="C17" s="9" t="s">
        <v>251</v>
      </c>
      <c r="D17" s="9"/>
      <c r="E17" s="9"/>
      <c r="F17" s="9"/>
      <c r="G17" s="9"/>
      <c r="H17" s="9"/>
      <c r="I17" s="11">
        <v>1500</v>
      </c>
      <c r="J17" s="11">
        <v>1500</v>
      </c>
      <c r="K17" s="11"/>
      <c r="L17" s="11"/>
      <c r="M17" s="11"/>
      <c r="N17" s="11"/>
      <c r="O17" s="11"/>
      <c r="P17" s="9"/>
      <c r="Q17" s="11"/>
      <c r="R17" s="11"/>
      <c r="S17" s="11"/>
      <c r="T17" s="11"/>
      <c r="U17" s="11"/>
      <c r="V17" s="11"/>
      <c r="W17" s="11"/>
    </row>
    <row r="18" spans="1:23" ht="23.25" customHeight="1">
      <c r="A18" s="9" t="s">
        <v>243</v>
      </c>
      <c r="B18" s="9" t="s">
        <v>252</v>
      </c>
      <c r="C18" s="9" t="s">
        <v>251</v>
      </c>
      <c r="D18" s="9" t="s">
        <v>392</v>
      </c>
      <c r="E18" s="9" t="s">
        <v>87</v>
      </c>
      <c r="F18" s="9" t="s">
        <v>86</v>
      </c>
      <c r="G18" s="9" t="s">
        <v>248</v>
      </c>
      <c r="H18" s="9" t="s">
        <v>174</v>
      </c>
      <c r="I18" s="11">
        <v>1500</v>
      </c>
      <c r="J18" s="11">
        <v>1500</v>
      </c>
      <c r="K18" s="11"/>
      <c r="L18" s="11"/>
      <c r="M18" s="11"/>
      <c r="N18" s="11"/>
      <c r="O18" s="11"/>
      <c r="P18" s="9"/>
      <c r="Q18" s="11"/>
      <c r="R18" s="11"/>
      <c r="S18" s="11"/>
      <c r="T18" s="11"/>
      <c r="U18" s="11"/>
      <c r="V18" s="11"/>
      <c r="W18" s="11"/>
    </row>
    <row r="19" spans="1:23" ht="18.75" customHeight="1">
      <c r="A19" s="237" t="s">
        <v>94</v>
      </c>
      <c r="B19" s="238"/>
      <c r="C19" s="238"/>
      <c r="D19" s="238"/>
      <c r="E19" s="238"/>
      <c r="F19" s="238"/>
      <c r="G19" s="238"/>
      <c r="H19" s="239"/>
      <c r="I19" s="11">
        <v>4050</v>
      </c>
      <c r="J19" s="11">
        <v>4050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</sheetData>
  <mergeCells count="28">
    <mergeCell ref="V5:V7"/>
    <mergeCell ref="W5:W7"/>
    <mergeCell ref="J5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4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20</vt:i4>
      </vt:variant>
    </vt:vector>
  </HeadingPairs>
  <TitlesOfParts>
    <vt:vector size="4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  <vt:lpstr>'部门收入预算表01-2'!Print_Titles</vt:lpstr>
      <vt:lpstr>部门项目中期规划预算表13!Print_Titles</vt:lpstr>
      <vt:lpstr>部门政府采购预算表08!Print_Titles</vt:lpstr>
      <vt:lpstr>'部门支出预算表01-03'!Print_Titles</vt:lpstr>
      <vt:lpstr>'财务收支预算总表01-1'!Print_Titles</vt:lpstr>
      <vt:lpstr>'财政拨款收支预算总表02-1'!Print_Titles</vt:lpstr>
      <vt:lpstr>国有资本经营预算支出表07!Print_Titles</vt:lpstr>
      <vt:lpstr>'基本支出预算表（人员类.运转类公用经费项目）04'!Print_Titles</vt:lpstr>
      <vt:lpstr>'区对下转移支付绩效目标表10-2'!Print_Titles</vt:lpstr>
      <vt:lpstr>'区对下转移支付预算表10-1'!Print_Titles</vt:lpstr>
      <vt:lpstr>上级补助项目支出预算表12!Print_Titles</vt:lpstr>
      <vt:lpstr>'项目支出绩效目标表（本次下达）05-2'!Print_Titles</vt:lpstr>
      <vt:lpstr>'项目支出绩效目标表（另文下达）05-3'!Print_Titles</vt:lpstr>
      <vt:lpstr>'项目支出预算表（其他运转类.特定目标类项目）05-1'!Print_Titles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政府购买服务预算表09!Print_Titles</vt:lpstr>
      <vt:lpstr>政府性基金预算支出预算表06!Print_Titles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</cp:lastModifiedBy>
  <dcterms:created xsi:type="dcterms:W3CDTF">2023-12-01T06:07:00Z</dcterms:created>
  <dcterms:modified xsi:type="dcterms:W3CDTF">2024-07-29T07:40:44Z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85B494C1EEA94370AE7F982EB5DC7B5D_13</vt:lpwstr>
  </property>
</Properties>
</file>