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0" yWindow="0" windowWidth="19420" windowHeight="11020" tabRatio="819" firstSheet="2" activeTab="3"/>
  </bookViews>
  <sheets>
    <sheet name="1-1曲靖经开区一般公共预算收入情况表" sheetId="28" r:id="rId1"/>
    <sheet name="1-2曲靖经开区一般公共预算支出情况表" sheetId="29" r:id="rId2"/>
    <sheet name="1-3曲靖经开区本级一般公共预算收入情况表" sheetId="31" r:id="rId3"/>
    <sheet name="1-4曲靖经开区本级一般公共预算支出情况表（公开到项级）" sheetId="33" r:id="rId4"/>
    <sheet name="1-5曲靖经开区本级一般公共预算基本支出情况表（公开到款级）" sheetId="132" r:id="rId5"/>
    <sheet name="1-6曲靖经开区本级一般公共预算支出表(省对下转移支付项目)" sheetId="35" r:id="rId6"/>
    <sheet name="1-7曲靖经开区分地区税收返还和转移支付预算表" sheetId="36" r:id="rId7"/>
    <sheet name="1-8曲靖经开区本级“三公”经费预算财政拨款情况统计表" sheetId="131" r:id="rId8"/>
    <sheet name="2-1曲靖经开区政府性基金预算收入情况表" sheetId="54" r:id="rId9"/>
    <sheet name="2-2曲靖经开区政府性基金预算支出情况表" sheetId="55" r:id="rId10"/>
    <sheet name="2-3曲靖经开区本级政府性基金预算收入情况表" sheetId="56" r:id="rId11"/>
    <sheet name="2-4曲靖经开区本级政府性基金预算支出情况表（公开到项级）" sheetId="57" r:id="rId12"/>
    <sheet name="2-5曲靖经开区本级政府性基金支出表(对下转移支付)" sheetId="58" r:id="rId13"/>
    <sheet name="3-1曲靖经开区国有资本经营收入预算情况表" sheetId="108" r:id="rId14"/>
    <sheet name="3-2曲靖经开区国有资本经营支出预算情况表" sheetId="109" r:id="rId15"/>
    <sheet name="3-3曲靖经开区本级国有资本经营收入预算情况表" sheetId="110" r:id="rId16"/>
    <sheet name="3-4曲靖经开区本级国有资本经营支出预算情况表（公开到项级）" sheetId="111" r:id="rId17"/>
    <sheet name="3-5 曲靖经开区本级国有资本经营预算转移支付表 （分地区）" sheetId="129" r:id="rId18"/>
    <sheet name="3-6 曲靖经开区本级国有资本经营预算转移支付表（分项目）" sheetId="130" r:id="rId19"/>
    <sheet name="4-1曲靖经开区社会保险基金收入预算情况表" sheetId="113" r:id="rId20"/>
    <sheet name="4-2曲靖经开区社会保险基金支出预算情况表" sheetId="114" r:id="rId21"/>
    <sheet name="4-3曲靖经开区本级社会保险基金收入预算情况表" sheetId="117" r:id="rId22"/>
    <sheet name="4-4曲靖经开区本级社会保险基金支出预算情况表" sheetId="118" r:id="rId23"/>
    <sheet name="5-1   曲靖经开2022年地方政府债务限额及余额预算情况表" sheetId="119" r:id="rId24"/>
    <sheet name="5-2  曲靖经开区2022年地方政府一般债务余额情况表" sheetId="120" r:id="rId25"/>
    <sheet name="5-3  曲靖经开区本级2022年地方政府一般债务余额情况表" sheetId="121" r:id="rId26"/>
    <sheet name="5-4 曲靖经开区2022年地方政府专项债务余额情况表" sheetId="122" r:id="rId27"/>
    <sheet name="5-5 曲靖经开区2022年地方政府专项债务余额情况表（本级）" sheetId="123" r:id="rId28"/>
    <sheet name="5-6 曲靖经开区地方政府债券发行及还本付息情况表" sheetId="124" r:id="rId29"/>
    <sheet name="5-7 2022年曲靖经开区本级政府专项债务限额和余额情况表" sheetId="125" r:id="rId30"/>
    <sheet name="5-8 曲靖经开区2023年年初新增地方政府债券资金安排表" sheetId="126" r:id="rId31"/>
    <sheet name="6-1曲靖经开区重大政策和重点项目绩效目标表" sheetId="127" r:id="rId32"/>
    <sheet name="6-2曲靖经开区重点工作情况解释说明汇总表" sheetId="128" r:id="rId33"/>
  </sheets>
  <externalReferences>
    <externalReference r:id="rId34"/>
    <externalReference r:id="rId35"/>
    <externalReference r:id="rId36"/>
  </externalReferences>
  <definedNames>
    <definedName name="_xlnm._FilterDatabase" localSheetId="0" hidden="1">'1-1曲靖经开区一般公共预算收入情况表'!$A$4:$F$40</definedName>
    <definedName name="_xlnm._FilterDatabase" localSheetId="1" hidden="1">'1-2曲靖经开区一般公共预算支出情况表'!$A$3:$F$40</definedName>
    <definedName name="_xlnm._FilterDatabase" localSheetId="2" hidden="1">'1-3曲靖经开区本级一般公共预算收入情况表'!$A$3:$F$41</definedName>
    <definedName name="_xlnm._FilterDatabase" localSheetId="3" hidden="1">'1-4曲靖经开区本级一般公共预算支出情况表（公开到项级）'!$A$3:$D$1436</definedName>
    <definedName name="_xlnm._FilterDatabase" localSheetId="4" hidden="1">'1-5曲靖经开区本级一般公共预算基本支出情况表（公开到款级）'!$A$3:$B$31</definedName>
    <definedName name="_xlnm._FilterDatabase" localSheetId="5" hidden="1">'1-6曲靖经开区本级一般公共预算支出表(省对下转移支付项目)'!$A$3:$E$42</definedName>
    <definedName name="_xlnm._FilterDatabase" localSheetId="8" hidden="1">'2-1曲靖经开区政府性基金预算收入情况表'!$A$3:$F$36</definedName>
    <definedName name="_xlnm._FilterDatabase" localSheetId="9" hidden="1">'2-2曲靖经开区政府性基金预算支出情况表'!$A$3:$D$162</definedName>
    <definedName name="_xlnm._FilterDatabase" localSheetId="10" hidden="1">'2-3曲靖经开区本级政府性基金预算收入情况表'!$A$3:$F$36</definedName>
    <definedName name="_xlnm._FilterDatabase" localSheetId="11" hidden="1">'2-4曲靖经开区本级政府性基金预算支出情况表（公开到项级）'!$A$3:$D$162</definedName>
    <definedName name="_xlnm._FilterDatabase" localSheetId="12" hidden="1">'2-5曲靖经开区本级政府性基金支出表(对下转移支付)'!$A$3:$E$18</definedName>
    <definedName name="_xlnm._FilterDatabase" localSheetId="13" hidden="1">'3-1曲靖经开区国有资本经营收入预算情况表'!$A$3:$E$41</definedName>
    <definedName name="_xlnm._FilterDatabase" localSheetId="14" hidden="1">'3-2曲靖经开区国有资本经营支出预算情况表'!$A$3:$E$28</definedName>
    <definedName name="_xlnm._FilterDatabase" localSheetId="15" hidden="1">'3-3曲靖经开区本级国有资本经营收入预算情况表'!$A$3:$E$35</definedName>
    <definedName name="_xlnm._FilterDatabase" localSheetId="16" hidden="1">'3-4曲靖经开区本级国有资本经营支出预算情况表（公开到项级）'!$A$3:$E$21</definedName>
    <definedName name="_xlnm._FilterDatabase" localSheetId="19" hidden="1">'4-1曲靖经开区社会保险基金收入预算情况表'!$A$3:$E$26</definedName>
    <definedName name="_xlnm._FilterDatabase" localSheetId="20" hidden="1">'4-2曲靖经开区社会保险基金支出预算情况表'!$A$3:$E$26</definedName>
    <definedName name="_xlnm._FilterDatabase" localSheetId="21" hidden="1">'4-3曲靖经开区本级社会保险基金收入预算情况表'!$A$3:$E$26</definedName>
    <definedName name="_xlnm._FilterDatabase" localSheetId="22" hidden="1">'4-4曲靖经开区本级社会保险基金支出预算情况表'!$A$3:$F$26</definedName>
    <definedName name="_lst_r_地方财政预算表2015年全省汇总_10_科目编码名称" localSheetId="19">[1]_ESList!$A$1:$A$27</definedName>
    <definedName name="_lst_r_地方财政预算表2015年全省汇总_10_科目编码名称" localSheetId="20">[1]_ESList!$A$1:$A$27</definedName>
    <definedName name="_lst_r_地方财政预算表2015年全省汇总_10_科目编码名称" localSheetId="21">[1]_ESList!$A$1:$A$27</definedName>
    <definedName name="_lst_r_地方财政预算表2015年全省汇总_10_科目编码名称" localSheetId="22">[1]_ESList!$A$1:$A$27</definedName>
    <definedName name="_lst_r_地方财政预算表2015年全省汇总_10_科目编码名称">[2]_ESList!$A$1:$A$27</definedName>
    <definedName name="_xlnm.Print_Area" localSheetId="0">'1-1曲靖经开区一般公共预算收入情况表'!$B$2:$E$42</definedName>
    <definedName name="_xlnm.Print_Area" localSheetId="1">'1-2曲靖经开区一般公共预算支出情况表'!$B$1:$E$40</definedName>
    <definedName name="_xlnm.Print_Area" localSheetId="2">'1-3曲靖经开区本级一般公共预算收入情况表'!$B$1:$E$41</definedName>
    <definedName name="_xlnm.Print_Area" localSheetId="3">'1-4曲靖经开区本级一般公共预算支出情况表（公开到项级）'!$A$1:$D$1436</definedName>
    <definedName name="_xlnm.Print_Area" localSheetId="4">'1-5曲靖经开区本级一般公共预算基本支出情况表（公开到款级）'!$A$1:$B$31</definedName>
    <definedName name="_xlnm.Print_Area" localSheetId="5">'1-6曲靖经开区本级一般公共预算支出表(省对下转移支付项目)'!$A$1:$C$42</definedName>
    <definedName name="_xlnm.Print_Area" localSheetId="6">'1-7曲靖经开区分地区税收返还和转移支付预算表'!$A$1:$D$21</definedName>
    <definedName name="_xlnm.Print_Area" localSheetId="7">'1-8曲靖经开区本级“三公”经费预算财政拨款情况统计表'!$A$1:$E$18</definedName>
    <definedName name="_xlnm.Print_Area" localSheetId="8">'2-1曲靖经开区政府性基金预算收入情况表'!$A$1:$E$36</definedName>
    <definedName name="_xlnm.Print_Area" localSheetId="9">'2-2曲靖经开区政府性基金预算支出情况表'!$A$1:$D$162</definedName>
    <definedName name="_xlnm.Print_Area" localSheetId="10">'2-3曲靖经开区本级政府性基金预算收入情况表'!$A$1:$E$36</definedName>
    <definedName name="_xlnm.Print_Area" localSheetId="11">'2-4曲靖经开区本级政府性基金预算支出情况表（公开到项级）'!$A$1:$D$162</definedName>
    <definedName name="_xlnm.Print_Area" localSheetId="12">'2-5曲靖经开区本级政府性基金支出表(对下转移支付)'!$A$1:$D$15</definedName>
    <definedName name="_xlnm.Print_Area" localSheetId="13">'3-1曲靖经开区国有资本经营收入预算情况表'!$A$1:$D$41</definedName>
    <definedName name="_xlnm.Print_Area" localSheetId="14">'3-2曲靖经开区国有资本经营支出预算情况表'!$A$1:$D$28</definedName>
    <definedName name="_xlnm.Print_Area" localSheetId="15">'3-3曲靖经开区本级国有资本经营收入预算情况表'!$A$1:$D$35</definedName>
    <definedName name="_xlnm.Print_Area" localSheetId="16">'3-4曲靖经开区本级国有资本经营支出预算情况表（公开到项级）'!$A$1:$D$21</definedName>
    <definedName name="_xlnm.Print_Area" localSheetId="19">'4-1曲靖经开区社会保险基金收入预算情况表'!$A$1:$D$26</definedName>
    <definedName name="_xlnm.Print_Area" localSheetId="20">'4-2曲靖经开区社会保险基金支出预算情况表'!$A$1:$D$26</definedName>
    <definedName name="_xlnm.Print_Area" localSheetId="21">'4-3曲靖经开区本级社会保险基金收入预算情况表'!$A$1:$D$26</definedName>
    <definedName name="_xlnm.Print_Area" localSheetId="22">'4-4曲靖经开区本级社会保险基金支出预算情况表'!$A$1:$D$26</definedName>
    <definedName name="_xlnm.Print_Area" localSheetId="31">'6-1曲靖经开区重大政策和重点项目绩效目标表'!#REF!</definedName>
    <definedName name="_xlnm.Print_Titles" localSheetId="0">'1-1曲靖经开区一般公共预算收入情况表'!$2:$4</definedName>
    <definedName name="_xlnm.Print_Titles" localSheetId="1">'1-2曲靖经开区一般公共预算支出情况表'!$1:$3</definedName>
    <definedName name="_xlnm.Print_Titles" localSheetId="2">'1-3曲靖经开区本级一般公共预算收入情况表'!$1:$3</definedName>
    <definedName name="_xlnm.Print_Titles" localSheetId="3">'1-4曲靖经开区本级一般公共预算支出情况表（公开到项级）'!$1:$3</definedName>
    <definedName name="_xlnm.Print_Titles" localSheetId="4">'1-5曲靖经开区本级一般公共预算基本支出情况表（公开到款级）'!$1:$3</definedName>
    <definedName name="_xlnm.Print_Titles" localSheetId="5">'1-6曲靖经开区本级一般公共预算支出表(省对下转移支付项目)'!$1:$3</definedName>
    <definedName name="_xlnm.Print_Titles" localSheetId="6">'1-7曲靖经开区分地区税收返还和转移支付预算表'!$1:$3</definedName>
    <definedName name="_xlnm.Print_Titles" localSheetId="8">'2-1曲靖经开区政府性基金预算收入情况表'!$1:$3</definedName>
    <definedName name="_xlnm.Print_Titles" localSheetId="9">'2-2曲靖经开区政府性基金预算支出情况表'!$1:$3</definedName>
    <definedName name="_xlnm.Print_Titles" localSheetId="10">'2-3曲靖经开区本级政府性基金预算收入情况表'!$1:$3</definedName>
    <definedName name="_xlnm.Print_Titles" localSheetId="11">'2-4曲靖经开区本级政府性基金预算支出情况表（公开到项级）'!$1:$3</definedName>
    <definedName name="_xlnm.Print_Titles" localSheetId="12">'2-5曲靖经开区本级政府性基金支出表(对下转移支付)'!$1:$3</definedName>
    <definedName name="_xlnm.Print_Titles" localSheetId="13">'3-1曲靖经开区国有资本经营收入预算情况表'!$1:$3</definedName>
    <definedName name="_xlnm.Print_Titles" localSheetId="14">'3-2曲靖经开区国有资本经营支出预算情况表'!$1:$3</definedName>
    <definedName name="_xlnm.Print_Titles" localSheetId="15">'3-3曲靖经开区本级国有资本经营收入预算情况表'!$1:$3</definedName>
    <definedName name="_xlnm.Print_Titles" localSheetId="19">'4-1曲靖经开区社会保险基金收入预算情况表'!$1:$3</definedName>
    <definedName name="_xlnm.Print_Titles" localSheetId="21">'4-3曲靖经开区本级社会保险基金收入预算情况表'!$1:$3</definedName>
    <definedName name="专项收入年初预算数" localSheetId="1">#REF!</definedName>
    <definedName name="专项收入年初预算数" localSheetId="4">#REF!</definedName>
    <definedName name="专项收入年初预算数" localSheetId="7">#REF!</definedName>
    <definedName name="专项收入年初预算数" localSheetId="13">#REF!</definedName>
    <definedName name="专项收入年初预算数" localSheetId="14">#REF!</definedName>
    <definedName name="专项收入年初预算数" localSheetId="15">#REF!</definedName>
    <definedName name="专项收入年初预算数" localSheetId="16">#REF!</definedName>
    <definedName name="专项收入年初预算数" localSheetId="17">#REF!</definedName>
    <definedName name="专项收入年初预算数" localSheetId="18">#REF!</definedName>
    <definedName name="专项收入年初预算数" localSheetId="19">#REF!</definedName>
    <definedName name="专项收入年初预算数" localSheetId="20">#REF!</definedName>
    <definedName name="专项收入年初预算数" localSheetId="21">#REF!</definedName>
    <definedName name="专项收入年初预算数" localSheetId="22">#REF!</definedName>
    <definedName name="专项收入年初预算数" localSheetId="23">#REF!</definedName>
    <definedName name="专项收入年初预算数" localSheetId="24">#REF!</definedName>
    <definedName name="专项收入年初预算数" localSheetId="25">#REF!</definedName>
    <definedName name="专项收入年初预算数" localSheetId="26">#REF!</definedName>
    <definedName name="专项收入年初预算数" localSheetId="27">#REF!</definedName>
    <definedName name="专项收入年初预算数" localSheetId="28">#REF!</definedName>
    <definedName name="专项收入年初预算数" localSheetId="29">#REF!</definedName>
    <definedName name="专项收入年初预算数" localSheetId="30">#REF!</definedName>
    <definedName name="专项收入年初预算数" localSheetId="31">#REF!</definedName>
    <definedName name="专项收入年初预算数" localSheetId="32">#REF!</definedName>
    <definedName name="专项收入年初预算数">#REF!</definedName>
    <definedName name="专项收入全年预计数" localSheetId="1">#REF!</definedName>
    <definedName name="专项收入全年预计数" localSheetId="4">#REF!</definedName>
    <definedName name="专项收入全年预计数" localSheetId="7">#REF!</definedName>
    <definedName name="专项收入全年预计数" localSheetId="13">#REF!</definedName>
    <definedName name="专项收入全年预计数" localSheetId="14">#REF!</definedName>
    <definedName name="专项收入全年预计数" localSheetId="15">#REF!</definedName>
    <definedName name="专项收入全年预计数" localSheetId="16">#REF!</definedName>
    <definedName name="专项收入全年预计数" localSheetId="17">#REF!</definedName>
    <definedName name="专项收入全年预计数" localSheetId="18">#REF!</definedName>
    <definedName name="专项收入全年预计数" localSheetId="19">#REF!</definedName>
    <definedName name="专项收入全年预计数" localSheetId="20">#REF!</definedName>
    <definedName name="专项收入全年预计数" localSheetId="21">#REF!</definedName>
    <definedName name="专项收入全年预计数" localSheetId="22">#REF!</definedName>
    <definedName name="专项收入全年预计数" localSheetId="23">#REF!</definedName>
    <definedName name="专项收入全年预计数" localSheetId="24">#REF!</definedName>
    <definedName name="专项收入全年预计数" localSheetId="25">#REF!</definedName>
    <definedName name="专项收入全年预计数" localSheetId="26">#REF!</definedName>
    <definedName name="专项收入全年预计数" localSheetId="27">#REF!</definedName>
    <definedName name="专项收入全年预计数" localSheetId="28">#REF!</definedName>
    <definedName name="专项收入全年预计数" localSheetId="29">#REF!</definedName>
    <definedName name="专项收入全年预计数" localSheetId="30">#REF!</definedName>
    <definedName name="专项收入全年预计数" localSheetId="31">#REF!</definedName>
    <definedName name="专项收入全年预计数" localSheetId="32">#REF!</definedName>
    <definedName name="专项收入全年预计数">#REF!</definedName>
  </definedNames>
  <calcPr calcId="125725" fullPrecision="0"/>
</workbook>
</file>

<file path=xl/calcChain.xml><?xml version="1.0" encoding="utf-8"?>
<calcChain xmlns="http://schemas.openxmlformats.org/spreadsheetml/2006/main">
  <c r="E8" i="125"/>
  <c r="D8"/>
  <c r="E5"/>
  <c r="D5"/>
  <c r="D24" i="124"/>
  <c r="C24"/>
  <c r="D14"/>
  <c r="C14"/>
  <c r="D11"/>
  <c r="C11"/>
  <c r="D6"/>
  <c r="C6"/>
  <c r="C12" i="123"/>
  <c r="B12"/>
  <c r="C10"/>
  <c r="B10"/>
  <c r="C12" i="122"/>
  <c r="B12"/>
  <c r="C10"/>
  <c r="B10"/>
  <c r="E8" i="119"/>
  <c r="B8"/>
  <c r="E7"/>
  <c r="B7"/>
  <c r="E23" i="118"/>
  <c r="E22"/>
  <c r="E20"/>
  <c r="E19"/>
  <c r="E18"/>
  <c r="E17"/>
  <c r="E16"/>
  <c r="E15"/>
  <c r="E14"/>
  <c r="E13"/>
  <c r="E12"/>
  <c r="E11"/>
  <c r="E10"/>
  <c r="E9"/>
  <c r="E8"/>
  <c r="E7"/>
  <c r="E6"/>
  <c r="E5"/>
  <c r="E4"/>
  <c r="E26" i="117"/>
  <c r="D26"/>
  <c r="C26"/>
  <c r="B26"/>
  <c r="E25"/>
  <c r="E24"/>
  <c r="E23"/>
  <c r="E22"/>
  <c r="D22"/>
  <c r="C22"/>
  <c r="B22"/>
  <c r="E21"/>
  <c r="E20"/>
  <c r="E19"/>
  <c r="B19"/>
  <c r="E18"/>
  <c r="D18"/>
  <c r="C18"/>
  <c r="B18"/>
  <c r="E17"/>
  <c r="D17"/>
  <c r="C17"/>
  <c r="B17"/>
  <c r="E16"/>
  <c r="E15"/>
  <c r="E14"/>
  <c r="E13"/>
  <c r="E12"/>
  <c r="B12"/>
  <c r="E11"/>
  <c r="D11"/>
  <c r="B11"/>
  <c r="E10"/>
  <c r="D10"/>
  <c r="B10"/>
  <c r="E9"/>
  <c r="B9"/>
  <c r="E8"/>
  <c r="B8"/>
  <c r="E7"/>
  <c r="B7"/>
  <c r="E6"/>
  <c r="B6"/>
  <c r="E5"/>
  <c r="B5"/>
  <c r="E4"/>
  <c r="B4"/>
  <c r="E23" i="114"/>
  <c r="E22"/>
  <c r="E20"/>
  <c r="E19"/>
  <c r="E18"/>
  <c r="E17"/>
  <c r="E16"/>
  <c r="E15"/>
  <c r="E14"/>
  <c r="E13"/>
  <c r="E12"/>
  <c r="E11"/>
  <c r="E10"/>
  <c r="E9"/>
  <c r="E8"/>
  <c r="E7"/>
  <c r="E6"/>
  <c r="E5"/>
  <c r="E4"/>
  <c r="E26" i="113"/>
  <c r="D26"/>
  <c r="C26"/>
  <c r="B26"/>
  <c r="E25"/>
  <c r="E24"/>
  <c r="E23"/>
  <c r="E22"/>
  <c r="D22"/>
  <c r="C22"/>
  <c r="B22"/>
  <c r="E21"/>
  <c r="E20"/>
  <c r="E19"/>
  <c r="B19"/>
  <c r="E18"/>
  <c r="D18"/>
  <c r="C18"/>
  <c r="B18"/>
  <c r="E17"/>
  <c r="D17"/>
  <c r="C17"/>
  <c r="B17"/>
  <c r="E16"/>
  <c r="E15"/>
  <c r="E14"/>
  <c r="E13"/>
  <c r="E12"/>
  <c r="B12"/>
  <c r="E11"/>
  <c r="D11"/>
  <c r="B11"/>
  <c r="E10"/>
  <c r="D10"/>
  <c r="B10"/>
  <c r="E9"/>
  <c r="B9"/>
  <c r="E8"/>
  <c r="B8"/>
  <c r="E7"/>
  <c r="B7"/>
  <c r="E6"/>
  <c r="B6"/>
  <c r="E5"/>
  <c r="B5"/>
  <c r="E4"/>
  <c r="B4"/>
  <c r="E21" i="111"/>
  <c r="D21"/>
  <c r="C21"/>
  <c r="B21"/>
  <c r="E20"/>
  <c r="D20"/>
  <c r="E19"/>
  <c r="D19"/>
  <c r="E18"/>
  <c r="D18"/>
  <c r="E17"/>
  <c r="D17"/>
  <c r="E16"/>
  <c r="D16"/>
  <c r="C16"/>
  <c r="B16"/>
  <c r="E15"/>
  <c r="D15"/>
  <c r="E14"/>
  <c r="D14"/>
  <c r="E13"/>
  <c r="D13"/>
  <c r="E12"/>
  <c r="D12"/>
  <c r="E11"/>
  <c r="D11"/>
  <c r="E10"/>
  <c r="D10"/>
  <c r="C10"/>
  <c r="B10"/>
  <c r="E9"/>
  <c r="D9"/>
  <c r="E8"/>
  <c r="D8"/>
  <c r="E7"/>
  <c r="D7"/>
  <c r="E6"/>
  <c r="D6"/>
  <c r="E5"/>
  <c r="E4"/>
  <c r="E35" i="110"/>
  <c r="D35"/>
  <c r="C35"/>
  <c r="B35"/>
  <c r="E34"/>
  <c r="D34"/>
  <c r="E33"/>
  <c r="D33"/>
  <c r="E32"/>
  <c r="D32"/>
  <c r="E31"/>
  <c r="D31"/>
  <c r="C31"/>
  <c r="B31"/>
  <c r="E30"/>
  <c r="D30"/>
  <c r="E29"/>
  <c r="D29"/>
  <c r="E28"/>
  <c r="D28"/>
  <c r="E27"/>
  <c r="D27"/>
  <c r="C27"/>
  <c r="E26"/>
  <c r="D26"/>
  <c r="E25"/>
  <c r="D25"/>
  <c r="E24"/>
  <c r="D24"/>
  <c r="C24"/>
  <c r="E23"/>
  <c r="D23"/>
  <c r="E22"/>
  <c r="D22"/>
  <c r="E21"/>
  <c r="D21"/>
  <c r="E20"/>
  <c r="D20"/>
  <c r="E19"/>
  <c r="D19"/>
  <c r="E18"/>
  <c r="D18"/>
  <c r="E17"/>
  <c r="D17"/>
  <c r="E16"/>
  <c r="D16"/>
  <c r="E15"/>
  <c r="D15"/>
  <c r="E14"/>
  <c r="D14"/>
  <c r="E13"/>
  <c r="D13"/>
  <c r="E12"/>
  <c r="D12"/>
  <c r="E11"/>
  <c r="D11"/>
  <c r="E10"/>
  <c r="D10"/>
  <c r="E9"/>
  <c r="D9"/>
  <c r="E8"/>
  <c r="D8"/>
  <c r="E7"/>
  <c r="D7"/>
  <c r="E6"/>
  <c r="D6"/>
  <c r="E5"/>
  <c r="D5"/>
  <c r="E4"/>
  <c r="D4"/>
  <c r="C4"/>
  <c r="B4"/>
  <c r="E28" i="109"/>
  <c r="D28"/>
  <c r="C28"/>
  <c r="B28"/>
  <c r="E27"/>
  <c r="D27"/>
  <c r="E26"/>
  <c r="D26"/>
  <c r="E25"/>
  <c r="D25"/>
  <c r="E24"/>
  <c r="D24"/>
  <c r="E23"/>
  <c r="D23"/>
  <c r="C23"/>
  <c r="B23"/>
  <c r="E22"/>
  <c r="D22"/>
  <c r="E21"/>
  <c r="D21"/>
  <c r="C21"/>
  <c r="B21"/>
  <c r="E20"/>
  <c r="D20"/>
  <c r="E19"/>
  <c r="D19"/>
  <c r="E18"/>
  <c r="D18"/>
  <c r="E17"/>
  <c r="D17"/>
  <c r="E16"/>
  <c r="D16"/>
  <c r="E15"/>
  <c r="D15"/>
  <c r="E14"/>
  <c r="D14"/>
  <c r="E13"/>
  <c r="D13"/>
  <c r="E12"/>
  <c r="D12"/>
  <c r="E11"/>
  <c r="D11"/>
  <c r="E10"/>
  <c r="D10"/>
  <c r="E9"/>
  <c r="D9"/>
  <c r="E8"/>
  <c r="D8"/>
  <c r="E7"/>
  <c r="D7"/>
  <c r="E6"/>
  <c r="E5"/>
  <c r="E4"/>
  <c r="C4"/>
  <c r="B4"/>
  <c r="E41" i="108"/>
  <c r="D41"/>
  <c r="C41"/>
  <c r="B41"/>
  <c r="E40"/>
  <c r="D40"/>
  <c r="E39"/>
  <c r="D39"/>
  <c r="E38"/>
  <c r="D38"/>
  <c r="E37"/>
  <c r="D37"/>
  <c r="C37"/>
  <c r="B37"/>
  <c r="E36"/>
  <c r="D36"/>
  <c r="E35"/>
  <c r="D35"/>
  <c r="E34"/>
  <c r="D34"/>
  <c r="E33"/>
  <c r="D33"/>
  <c r="E32"/>
  <c r="D32"/>
  <c r="E31"/>
  <c r="D31"/>
  <c r="E30"/>
  <c r="D30"/>
  <c r="E29"/>
  <c r="D29"/>
  <c r="E28"/>
  <c r="D28"/>
  <c r="E27"/>
  <c r="D27"/>
  <c r="E26"/>
  <c r="D26"/>
  <c r="E25"/>
  <c r="D25"/>
  <c r="E24"/>
  <c r="D24"/>
  <c r="E23"/>
  <c r="D23"/>
  <c r="E22"/>
  <c r="D22"/>
  <c r="E21"/>
  <c r="D21"/>
  <c r="E20"/>
  <c r="D20"/>
  <c r="E19"/>
  <c r="D19"/>
  <c r="E18"/>
  <c r="D18"/>
  <c r="E17"/>
  <c r="D17"/>
  <c r="E16"/>
  <c r="D16"/>
  <c r="E15"/>
  <c r="D15"/>
  <c r="E14"/>
  <c r="D14"/>
  <c r="E13"/>
  <c r="D13"/>
  <c r="E12"/>
  <c r="D12"/>
  <c r="E11"/>
  <c r="D11"/>
  <c r="E10"/>
  <c r="D10"/>
  <c r="E9"/>
  <c r="D9"/>
  <c r="E8"/>
  <c r="D8"/>
  <c r="E7"/>
  <c r="D7"/>
  <c r="E6"/>
  <c r="D6"/>
  <c r="E5"/>
  <c r="D5"/>
  <c r="E4"/>
  <c r="D4"/>
  <c r="C4"/>
  <c r="B4"/>
  <c r="E15" i="58"/>
  <c r="E14"/>
  <c r="E13"/>
  <c r="E12"/>
  <c r="E11"/>
  <c r="E10"/>
  <c r="E9"/>
  <c r="E8"/>
  <c r="E7"/>
  <c r="E6"/>
  <c r="E5"/>
  <c r="E4"/>
  <c r="F36" i="56"/>
  <c r="E36"/>
  <c r="D36"/>
  <c r="C36"/>
  <c r="F35"/>
  <c r="E35"/>
  <c r="C35"/>
  <c r="F34"/>
  <c r="E34"/>
  <c r="F33"/>
  <c r="E33"/>
  <c r="C33"/>
  <c r="F32"/>
  <c r="E32"/>
  <c r="F31"/>
  <c r="E31"/>
  <c r="F30"/>
  <c r="E30"/>
  <c r="F29"/>
  <c r="E29"/>
  <c r="D29"/>
  <c r="C29"/>
  <c r="F28"/>
  <c r="E28"/>
  <c r="F27"/>
  <c r="E27"/>
  <c r="F26"/>
  <c r="E26"/>
  <c r="F25"/>
  <c r="E25"/>
  <c r="F24"/>
  <c r="E24"/>
  <c r="F23"/>
  <c r="E23"/>
  <c r="F22"/>
  <c r="E22"/>
  <c r="F21"/>
  <c r="E21"/>
  <c r="F20"/>
  <c r="E20"/>
  <c r="F19"/>
  <c r="E19"/>
  <c r="F18"/>
  <c r="E18"/>
  <c r="F17"/>
  <c r="E17"/>
  <c r="F16"/>
  <c r="E16"/>
  <c r="F15"/>
  <c r="E15"/>
  <c r="F14"/>
  <c r="E14"/>
  <c r="F13"/>
  <c r="E13"/>
  <c r="F12"/>
  <c r="E12"/>
  <c r="F11"/>
  <c r="E11"/>
  <c r="F10"/>
  <c r="E10"/>
  <c r="D10"/>
  <c r="C10"/>
  <c r="F9"/>
  <c r="F8"/>
  <c r="F7"/>
  <c r="F6"/>
  <c r="F5"/>
  <c r="F4"/>
  <c r="F36" i="54"/>
  <c r="E36"/>
  <c r="D36"/>
  <c r="C36"/>
  <c r="F35"/>
  <c r="E35"/>
  <c r="C35"/>
  <c r="F34"/>
  <c r="E34"/>
  <c r="F33"/>
  <c r="E33"/>
  <c r="C33"/>
  <c r="F32"/>
  <c r="E32"/>
  <c r="F31"/>
  <c r="E31"/>
  <c r="F30"/>
  <c r="E30"/>
  <c r="F29"/>
  <c r="E29"/>
  <c r="D29"/>
  <c r="C29"/>
  <c r="F28"/>
  <c r="E28"/>
  <c r="F27"/>
  <c r="E27"/>
  <c r="F26"/>
  <c r="E26"/>
  <c r="F25"/>
  <c r="E25"/>
  <c r="F24"/>
  <c r="E24"/>
  <c r="F23"/>
  <c r="E23"/>
  <c r="F22"/>
  <c r="E22"/>
  <c r="F21"/>
  <c r="E21"/>
  <c r="F20"/>
  <c r="E20"/>
  <c r="F19"/>
  <c r="E19"/>
  <c r="F18"/>
  <c r="E18"/>
  <c r="F17"/>
  <c r="E17"/>
  <c r="F16"/>
  <c r="E16"/>
  <c r="F15"/>
  <c r="E15"/>
  <c r="F14"/>
  <c r="E14"/>
  <c r="F13"/>
  <c r="E13"/>
  <c r="F12"/>
  <c r="E12"/>
  <c r="F11"/>
  <c r="E11"/>
  <c r="F10"/>
  <c r="E10"/>
  <c r="D10"/>
  <c r="C10"/>
  <c r="F9"/>
  <c r="F8"/>
  <c r="F7"/>
  <c r="F6"/>
  <c r="F5"/>
  <c r="F4"/>
  <c r="E10" i="131"/>
  <c r="D10"/>
  <c r="D9"/>
  <c r="E8"/>
  <c r="D8"/>
  <c r="E7"/>
  <c r="D7"/>
  <c r="E6"/>
  <c r="D6"/>
  <c r="E5"/>
  <c r="D5"/>
  <c r="C5"/>
  <c r="E42" i="35"/>
  <c r="E40"/>
  <c r="E38"/>
  <c r="E36"/>
  <c r="E34"/>
  <c r="E32"/>
  <c r="E30"/>
  <c r="E28"/>
  <c r="E26"/>
  <c r="E24"/>
  <c r="E22"/>
  <c r="E20"/>
  <c r="E18"/>
  <c r="E16"/>
  <c r="E14"/>
  <c r="E12"/>
  <c r="E10"/>
  <c r="E8"/>
  <c r="E6"/>
  <c r="E5"/>
  <c r="E4"/>
  <c r="D4"/>
  <c r="C4"/>
  <c r="B31" i="132"/>
  <c r="B27"/>
  <c r="B22"/>
  <c r="B9"/>
  <c r="B4"/>
  <c r="D1416" i="33"/>
  <c r="D1415"/>
  <c r="D1414"/>
  <c r="F40" i="31"/>
  <c r="F39"/>
  <c r="F38"/>
  <c r="F37"/>
  <c r="F36"/>
  <c r="F35"/>
  <c r="F34"/>
  <c r="F33"/>
  <c r="F32"/>
  <c r="F31"/>
  <c r="F30"/>
  <c r="F29"/>
  <c r="F28"/>
  <c r="F27"/>
  <c r="F26"/>
  <c r="F25"/>
  <c r="F24"/>
  <c r="F23"/>
  <c r="F22"/>
  <c r="F21"/>
  <c r="F20"/>
  <c r="F19"/>
  <c r="F18"/>
  <c r="F17"/>
  <c r="F16"/>
  <c r="F15"/>
  <c r="F14"/>
  <c r="F13"/>
  <c r="F12"/>
  <c r="F11"/>
  <c r="F10"/>
  <c r="F9"/>
  <c r="F8"/>
  <c r="F7"/>
  <c r="F6"/>
  <c r="F5"/>
  <c r="F4"/>
  <c r="F38" i="29"/>
  <c r="F37"/>
  <c r="F36"/>
  <c r="F35"/>
  <c r="F34"/>
  <c r="F33"/>
  <c r="F32"/>
  <c r="F31"/>
  <c r="F30"/>
  <c r="F29"/>
  <c r="F28"/>
  <c r="F27"/>
  <c r="F26"/>
  <c r="F25"/>
  <c r="F24"/>
  <c r="F23"/>
  <c r="F22"/>
  <c r="F21"/>
  <c r="F20"/>
  <c r="F19"/>
  <c r="F18"/>
  <c r="F17"/>
  <c r="F16"/>
  <c r="F15"/>
  <c r="F14"/>
  <c r="F13"/>
  <c r="F12"/>
  <c r="F11"/>
  <c r="F10"/>
  <c r="F9"/>
  <c r="F8"/>
  <c r="F7"/>
  <c r="F6"/>
  <c r="F5"/>
  <c r="F4"/>
  <c r="F40" i="28"/>
  <c r="F39"/>
  <c r="F38"/>
  <c r="F37"/>
  <c r="F36"/>
  <c r="F35"/>
  <c r="F34"/>
  <c r="F33"/>
  <c r="F32"/>
  <c r="F31"/>
  <c r="F30"/>
  <c r="F29"/>
  <c r="F28"/>
  <c r="F27"/>
  <c r="F26"/>
  <c r="F25"/>
  <c r="F24"/>
  <c r="F23"/>
  <c r="F22"/>
  <c r="F21"/>
  <c r="F20"/>
  <c r="F19"/>
  <c r="F18"/>
  <c r="F17"/>
  <c r="F16"/>
  <c r="F15"/>
  <c r="F14"/>
  <c r="F13"/>
  <c r="F12"/>
  <c r="F11"/>
  <c r="F10"/>
  <c r="F9"/>
  <c r="F8"/>
  <c r="F7"/>
  <c r="F6"/>
  <c r="F5"/>
</calcChain>
</file>

<file path=xl/sharedStrings.xml><?xml version="1.0" encoding="utf-8"?>
<sst xmlns="http://schemas.openxmlformats.org/spreadsheetml/2006/main" count="2870" uniqueCount="2210">
  <si>
    <t>附件1</t>
  </si>
  <si>
    <t>1-1  2023年曲靖经开区一般公共预算收入情况表</t>
  </si>
  <si>
    <t>单位：万元</t>
  </si>
  <si>
    <t>科目编码</t>
  </si>
  <si>
    <t>项     目</t>
  </si>
  <si>
    <t>2022年决算数</t>
  </si>
  <si>
    <t>2023年预算数</t>
  </si>
  <si>
    <t>比2022年增减%</t>
  </si>
  <si>
    <t>打印</t>
  </si>
  <si>
    <t>101</t>
  </si>
  <si>
    <t>101 税收收入</t>
  </si>
  <si>
    <t>10101</t>
  </si>
  <si>
    <t>10101 增值税</t>
  </si>
  <si>
    <t>10104</t>
  </si>
  <si>
    <t>10104 企业所得税</t>
  </si>
  <si>
    <t>10106</t>
  </si>
  <si>
    <t>10106 个人所得税</t>
  </si>
  <si>
    <t>10107</t>
  </si>
  <si>
    <t>10107 资源税</t>
  </si>
  <si>
    <t>10109</t>
  </si>
  <si>
    <t>10109 城市维护建设税</t>
  </si>
  <si>
    <t>10110</t>
  </si>
  <si>
    <t>10110 房产税</t>
  </si>
  <si>
    <t>10111</t>
  </si>
  <si>
    <t>10111 印花税</t>
  </si>
  <si>
    <t>10112</t>
  </si>
  <si>
    <t>10112 城镇土地使用税</t>
  </si>
  <si>
    <t>10113</t>
  </si>
  <si>
    <t>10113 土地增值税</t>
  </si>
  <si>
    <t>10114</t>
  </si>
  <si>
    <t>10114 车船税</t>
  </si>
  <si>
    <t>10118</t>
  </si>
  <si>
    <t>10118 耕地占用税</t>
  </si>
  <si>
    <t>10119</t>
  </si>
  <si>
    <t>10119 契税</t>
  </si>
  <si>
    <t>10120</t>
  </si>
  <si>
    <t>10120 烟叶税</t>
  </si>
  <si>
    <t>10121</t>
  </si>
  <si>
    <t>10121 环境保护税</t>
  </si>
  <si>
    <t>10199</t>
  </si>
  <si>
    <t>10199 其他税收收入</t>
  </si>
  <si>
    <t>103</t>
  </si>
  <si>
    <t>103 非税收入</t>
  </si>
  <si>
    <t>10302</t>
  </si>
  <si>
    <t>10302 专项收入</t>
  </si>
  <si>
    <t>10304</t>
  </si>
  <si>
    <t>10304 行政事业性收费收入</t>
  </si>
  <si>
    <t>10305</t>
  </si>
  <si>
    <t>10305 罚没收入</t>
  </si>
  <si>
    <t>10306</t>
  </si>
  <si>
    <t>10306 国有资本经营收入</t>
  </si>
  <si>
    <t>10307</t>
  </si>
  <si>
    <t>10307 国有资源（资产）有偿使用收入</t>
  </si>
  <si>
    <t>10308</t>
  </si>
  <si>
    <t>10309 政府住房基金收入</t>
  </si>
  <si>
    <t>10309</t>
  </si>
  <si>
    <t>10399 其他收入</t>
  </si>
  <si>
    <t>10399</t>
  </si>
  <si>
    <t>收入合计</t>
  </si>
  <si>
    <t>110 转移性收入</t>
  </si>
  <si>
    <t>11001返还性收入</t>
  </si>
  <si>
    <t>11002一般性转移支付收入</t>
  </si>
  <si>
    <t>11003专项转移支付收入</t>
  </si>
  <si>
    <t>11006调入预算稳定调节基金</t>
  </si>
  <si>
    <t>11008上年结余收入</t>
  </si>
  <si>
    <t>11009调入资金</t>
  </si>
  <si>
    <t>11011债务转贷收入</t>
  </si>
  <si>
    <t>11020收回存量资金</t>
  </si>
  <si>
    <t>收入总计</t>
  </si>
  <si>
    <t>1-2  2023年曲靖经开区一般公共预算支出情况表</t>
  </si>
  <si>
    <t>201</t>
  </si>
  <si>
    <t>201 一般公共服务支出</t>
  </si>
  <si>
    <t>202</t>
  </si>
  <si>
    <t>202 外交支出</t>
  </si>
  <si>
    <t>203</t>
  </si>
  <si>
    <t>203 国防支出</t>
  </si>
  <si>
    <t>204</t>
  </si>
  <si>
    <t>204 公共安全支出</t>
  </si>
  <si>
    <t>205</t>
  </si>
  <si>
    <t>205 教育支出</t>
  </si>
  <si>
    <t>206</t>
  </si>
  <si>
    <t>206 科学技术支出</t>
  </si>
  <si>
    <t>207</t>
  </si>
  <si>
    <t>207 文化体育与传媒支出</t>
  </si>
  <si>
    <t>208</t>
  </si>
  <si>
    <t>208 社会保障和就业支出</t>
  </si>
  <si>
    <t>210</t>
  </si>
  <si>
    <t>210 医疗卫生与计划生育支出</t>
  </si>
  <si>
    <t>211</t>
  </si>
  <si>
    <t>211 节能环保支出</t>
  </si>
  <si>
    <t>212</t>
  </si>
  <si>
    <t>212 城乡社区支出</t>
  </si>
  <si>
    <t>213</t>
  </si>
  <si>
    <t>213 农林水支出</t>
  </si>
  <si>
    <t>214</t>
  </si>
  <si>
    <t>214 交通运输支出</t>
  </si>
  <si>
    <t>215</t>
  </si>
  <si>
    <t>215 资源勘探信息等支出</t>
  </si>
  <si>
    <t>216</t>
  </si>
  <si>
    <t>216 商业服务业等支出</t>
  </si>
  <si>
    <t>217</t>
  </si>
  <si>
    <t>217 金融支出</t>
  </si>
  <si>
    <t>219</t>
  </si>
  <si>
    <t>220 国土资源气象等支出</t>
  </si>
  <si>
    <t>220</t>
  </si>
  <si>
    <t>221 住房保障支出</t>
  </si>
  <si>
    <t>221</t>
  </si>
  <si>
    <t>222 粮油物资储备支出</t>
  </si>
  <si>
    <t>222</t>
  </si>
  <si>
    <t>224灾害防治及应急管理支出</t>
  </si>
  <si>
    <t>224</t>
  </si>
  <si>
    <t>227预备费</t>
  </si>
  <si>
    <t>227</t>
  </si>
  <si>
    <t>229其他支出</t>
  </si>
  <si>
    <t>232</t>
  </si>
  <si>
    <t>232债务付息支出</t>
  </si>
  <si>
    <t>233</t>
  </si>
  <si>
    <t>233债务发行费用支出</t>
  </si>
  <si>
    <t>229</t>
  </si>
  <si>
    <t>支出合计</t>
  </si>
  <si>
    <t>230转移性支出</t>
  </si>
  <si>
    <t>23001返还性支出</t>
  </si>
  <si>
    <t>23002一般性转移支付</t>
  </si>
  <si>
    <t>23003专项转移支付</t>
  </si>
  <si>
    <t>23006上解支出</t>
  </si>
  <si>
    <t>23008调出资金</t>
  </si>
  <si>
    <t>23009年终结余</t>
  </si>
  <si>
    <t xml:space="preserve">  2300901一般公共预算年终结余</t>
  </si>
  <si>
    <t xml:space="preserve">  2300901净结余</t>
  </si>
  <si>
    <t>230D增设预算周转金</t>
  </si>
  <si>
    <t>23103地方政府一般债务还本支出</t>
  </si>
  <si>
    <t>支出总计</t>
  </si>
  <si>
    <t>1-3  2023年曲靖经开区本级一般公共预算收入情况表</t>
  </si>
  <si>
    <r>
      <rPr>
        <sz val="14"/>
        <rFont val="宋体"/>
        <family val="3"/>
        <charset val="134"/>
      </rPr>
      <t>10199</t>
    </r>
  </si>
  <si>
    <t>1-5  2023年曲靖经开区本级一般公共预算支出情况表</t>
  </si>
  <si>
    <t>项      目</t>
  </si>
  <si>
    <t>201一般公共服务</t>
  </si>
  <si>
    <t>20101人大事务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</si>
  <si>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</si>
  <si>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</si>
  <si>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</si>
  <si>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</si>
  <si>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</si>
  <si>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</si>
  <si>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</si>
  <si>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</si>
  <si>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t>
  </si>
  <si>
    <t>2010150事业运行</t>
  </si>
  <si>
    <t>2010199其他人大事务支出</t>
  </si>
  <si>
    <t>20102政协事务</t>
  </si>
  <si>
    <t>2010201行政运行</t>
  </si>
  <si>
    <t>2010202一般行政管理事务</t>
  </si>
  <si>
    <t>2010203机关服务</t>
  </si>
  <si>
    <t>2010204政协会议</t>
  </si>
  <si>
    <t>2010205委员视察</t>
  </si>
  <si>
    <t>2010206参政议政</t>
  </si>
  <si>
    <t>2010250事业运行</t>
  </si>
  <si>
    <t>2010299其他政协事务支出</t>
  </si>
  <si>
    <t>20103政府办公厅(室)及相关机构事务</t>
  </si>
  <si>
    <t>2010301行政运行</t>
  </si>
  <si>
    <t>2010302一般行政管理事务</t>
  </si>
  <si>
    <t>2010303机关服务</t>
  </si>
  <si>
    <t>2010304专项服务</t>
  </si>
  <si>
    <t>2010305专项业务活动</t>
  </si>
  <si>
    <t>2010306政务公开审批</t>
  </si>
  <si>
    <t>2010307法制建设</t>
  </si>
  <si>
    <t>2010308信访事务</t>
  </si>
  <si>
    <t>2010309参事事务</t>
  </si>
  <si>
    <t>2010350事业运行</t>
  </si>
  <si>
    <t>2010399其他政府办公厅（室）及相关机构事务支出</t>
  </si>
  <si>
    <t>20104发展与改革事务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</si>
  <si>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</si>
  <si>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</si>
  <si>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</si>
  <si>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</si>
  <si>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</si>
  <si>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</si>
  <si>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</si>
  <si>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</si>
  <si>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2010409应对气象变化管理事务</t>
  </si>
  <si>
    <t>2010450事业运行</t>
  </si>
  <si>
    <t>2010499其他发展与改革事务支出</t>
  </si>
  <si>
    <t>20105统计信息事务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</si>
  <si>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</si>
  <si>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</si>
  <si>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</si>
  <si>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</si>
  <si>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</si>
  <si>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</si>
  <si>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</si>
  <si>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</si>
  <si>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</si>
  <si>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</si>
  <si>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</si>
  <si>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</si>
  <si>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</si>
  <si>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</si>
  <si>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</si>
  <si>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</si>
  <si>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</si>
  <si>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</si>
  <si>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</si>
  <si>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</si>
  <si>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</si>
  <si>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20107税收事务</t>
  </si>
  <si>
    <t>2010701行政运行</t>
  </si>
  <si>
    <t>2010702一般行政管理事务</t>
  </si>
  <si>
    <t>2010703机关服务</t>
  </si>
  <si>
    <t>2010704税务办案</t>
  </si>
  <si>
    <t>2010705税务登记证及发票管理</t>
  </si>
  <si>
    <t>2010706代扣代收代征税款手续费</t>
  </si>
  <si>
    <t>2010707税务宣传</t>
  </si>
  <si>
    <t>2010708协税护税</t>
  </si>
  <si>
    <t>2010709信息化建设</t>
  </si>
  <si>
    <t>2010750事业运行</t>
  </si>
  <si>
    <t>2010799其他税收事务支出</t>
  </si>
  <si>
    <t>20108审计事务</t>
  </si>
  <si>
    <t>2010801行政运行</t>
  </si>
  <si>
    <t>2010802一般行政管理事务</t>
  </si>
  <si>
    <t>2010803机关服务</t>
  </si>
  <si>
    <t>2010804审计业务</t>
  </si>
  <si>
    <t>2010805审计管理</t>
  </si>
  <si>
    <t>2010806信息化建设</t>
  </si>
  <si>
    <t>2010850事业运行</t>
  </si>
  <si>
    <t>2010899其他审计事务支出</t>
  </si>
  <si>
    <t>20109海关事务</t>
  </si>
  <si>
    <t>2010901行政运行</t>
  </si>
  <si>
    <t>2010902一般行政管理事务</t>
  </si>
  <si>
    <t>2010903机关服务</t>
  </si>
  <si>
    <t>2010904收费业务</t>
  </si>
  <si>
    <t>2010905缉私办案</t>
  </si>
  <si>
    <t>2010906口岸电子执法系统建设与维护</t>
  </si>
  <si>
    <t>2010909海关关务</t>
  </si>
  <si>
    <t>2010950事业运行</t>
  </si>
  <si>
    <t>2010999其他海关事务支出</t>
  </si>
  <si>
    <t>20110人力资源事务</t>
  </si>
  <si>
    <t>2011001行政运行</t>
  </si>
  <si>
    <t>2011002一般行政管理事务</t>
  </si>
  <si>
    <t>2011003机关服务</t>
  </si>
  <si>
    <t>2011004政府特殊津贴</t>
  </si>
  <si>
    <t>2011005资助留学回国人员</t>
  </si>
  <si>
    <t>2011006军队转业干部安置</t>
  </si>
  <si>
    <t>2011007博士后日常经费</t>
  </si>
  <si>
    <t>2011008引进人才费用</t>
  </si>
  <si>
    <t>2011009公务员考核</t>
  </si>
  <si>
    <t>2011010公务员履职能力提升</t>
  </si>
  <si>
    <t>2011011公务员招考</t>
  </si>
  <si>
    <t>2011012公务员综合管理</t>
  </si>
  <si>
    <t>2011050事业运行</t>
  </si>
  <si>
    <t>2011099其他人事事务支出</t>
  </si>
  <si>
    <t>20111纪检监察事务</t>
  </si>
  <si>
    <t>2011101行政运行</t>
  </si>
  <si>
    <t>2011102一般行政管理事务</t>
  </si>
  <si>
    <t>2011103机关服务</t>
  </si>
  <si>
    <t>2011104大案要案查处</t>
  </si>
  <si>
    <t>2011105派驻派出机构</t>
  </si>
  <si>
    <t>2011106中央巡视</t>
  </si>
  <si>
    <t>2011150事业运行</t>
  </si>
  <si>
    <t>2011199其他纪检监察事务支出</t>
  </si>
  <si>
    <t>20113商贸事务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</si>
  <si>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</si>
  <si>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</si>
  <si>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</si>
  <si>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</si>
  <si>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</si>
  <si>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</si>
  <si>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</si>
  <si>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</si>
  <si>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</si>
  <si>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</si>
  <si>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20114知识产权事务</t>
  </si>
  <si>
    <t>2011401行政运行</t>
  </si>
  <si>
    <t>2011402一般行政管理事务</t>
  </si>
  <si>
    <t>2011403机关服务</t>
  </si>
  <si>
    <t>2011404专利审批</t>
  </si>
  <si>
    <t>2011405国家知识产权战略</t>
  </si>
  <si>
    <t>2011406专利试点和产业化推进</t>
  </si>
  <si>
    <t>2011407专利执法</t>
  </si>
  <si>
    <t>2011408国际组织专项活动</t>
  </si>
  <si>
    <t>2011409知识产权宏观管理</t>
  </si>
  <si>
    <t>2011450事业运行</t>
  </si>
  <si>
    <t>2011499其他知识产权事务支出</t>
  </si>
  <si>
    <t>20115工商行政管理事务</t>
  </si>
  <si>
    <t>2011501行政运行</t>
  </si>
  <si>
    <t>2011502一般行政管理事务</t>
  </si>
  <si>
    <t>2011503机关服务</t>
  </si>
  <si>
    <t>2011504工商行政管理专项</t>
  </si>
  <si>
    <t>2011505执法办案专项</t>
  </si>
  <si>
    <t>2011506消费者权益保护</t>
  </si>
  <si>
    <t>2011507信息化建设</t>
  </si>
  <si>
    <t>2011550事业运行</t>
  </si>
  <si>
    <t>2011599其他工商行政管理事务支出</t>
  </si>
  <si>
    <t>20123民族事务</t>
  </si>
  <si>
    <t>2012301行政运行</t>
  </si>
  <si>
    <t>2012302一般行政管理事务</t>
  </si>
  <si>
    <t>2012303机关服务</t>
  </si>
  <si>
    <t>2012304民族工作专项</t>
  </si>
  <si>
    <t>2012350事业运行</t>
  </si>
  <si>
    <t>2012399其他民族事务支出</t>
  </si>
  <si>
    <t>20124宗教事务</t>
  </si>
  <si>
    <t>2012401行政运行</t>
  </si>
  <si>
    <t>2012402一般行政管理事务</t>
  </si>
  <si>
    <t>2012403机关服务</t>
  </si>
  <si>
    <t>2012404宗教工作专项</t>
  </si>
  <si>
    <t>2012450事业运行</t>
  </si>
  <si>
    <t>2012499其他宗教事务支出</t>
  </si>
  <si>
    <t>20125港澳台侨事务</t>
  </si>
  <si>
    <t>2012501行政运行</t>
  </si>
  <si>
    <t>2012502一般行政管理事务</t>
  </si>
  <si>
    <t>2012503机关服务</t>
  </si>
  <si>
    <t>2012504港澳事务</t>
  </si>
  <si>
    <t>2012505台湾事务</t>
  </si>
  <si>
    <t>2012506华侨事务</t>
  </si>
  <si>
    <t>2012550事业运行</t>
  </si>
  <si>
    <t>2012599其他港澳台侨事务支出</t>
  </si>
  <si>
    <t>20126档案事务</t>
  </si>
  <si>
    <t>2012601行政运行</t>
  </si>
  <si>
    <t>2012602一般行政管理事务</t>
  </si>
  <si>
    <t>2012603机关服务</t>
  </si>
  <si>
    <t>2012604档案馆</t>
  </si>
  <si>
    <t>2012699其他档案事务支出</t>
  </si>
  <si>
    <t>20128民主党派及工商联事务</t>
  </si>
  <si>
    <t>2012801行政运行</t>
  </si>
  <si>
    <t>2012802一般行政管理事务</t>
  </si>
  <si>
    <t>2012803机关服务</t>
  </si>
  <si>
    <t>2012804参政议政</t>
  </si>
  <si>
    <t>2012850事业运行</t>
  </si>
  <si>
    <t>2012899其他民主党派及工商联事务支出</t>
  </si>
  <si>
    <t>20129群众团体事务</t>
  </si>
  <si>
    <t>2012901行政运行</t>
  </si>
  <si>
    <t>2012902一般行政管理事务</t>
  </si>
  <si>
    <t>2012903机关服务</t>
  </si>
  <si>
    <t>2012904厂务公开</t>
  </si>
  <si>
    <t>2012905工会疗养休养</t>
  </si>
  <si>
    <t>2012906工会事务</t>
  </si>
  <si>
    <t>2012950事业运行</t>
  </si>
  <si>
    <t>2012999其他群众团体事务支出</t>
  </si>
  <si>
    <t>20131党委办公厅（室）及相关机构事务</t>
  </si>
  <si>
    <t>2013101行政运行</t>
  </si>
  <si>
    <t>2013102一般行政管理事务</t>
  </si>
  <si>
    <t>2013103机关服务</t>
  </si>
  <si>
    <t>2013105专项业务</t>
  </si>
  <si>
    <t>2013150事业运行</t>
  </si>
  <si>
    <t>2013199其他党委办公厅（室）及相关机构事务支出</t>
  </si>
  <si>
    <t>20132组织事务</t>
  </si>
  <si>
    <t>2013201行政运行</t>
  </si>
  <si>
    <t>2013202一般行政管理事务</t>
  </si>
  <si>
    <t>2013203机关服务</t>
  </si>
  <si>
    <t>2013250事业运行</t>
  </si>
  <si>
    <t>2013299其他组织事务支出</t>
  </si>
  <si>
    <t>20133宣传事务</t>
  </si>
  <si>
    <t>2013301行政运行</t>
  </si>
  <si>
    <t>2013302一般行政管理事务</t>
  </si>
  <si>
    <t>2013304宣传管理</t>
  </si>
  <si>
    <t>2013350事业运行</t>
  </si>
  <si>
    <t>2013399其他宣传事务支出</t>
  </si>
  <si>
    <t>20134统战事务</t>
  </si>
  <si>
    <t>2013401行政运行</t>
  </si>
  <si>
    <t>2013402一般行政管理事务</t>
  </si>
  <si>
    <t>2013404宗教事务</t>
  </si>
  <si>
    <t>2013405华侨事务</t>
  </si>
  <si>
    <t>2013450事业运行</t>
  </si>
  <si>
    <t>2013499其他统战事务支出</t>
  </si>
  <si>
    <t>20135对外联络事务</t>
  </si>
  <si>
    <t>2013501行政运行</t>
  </si>
  <si>
    <t>2013502一般行政管理事务</t>
  </si>
  <si>
    <t>2013503机关服务</t>
  </si>
  <si>
    <t>2013550事业运行</t>
  </si>
  <si>
    <t>2013599其他对外联络事务支出</t>
  </si>
  <si>
    <t>20136其他共产党事务支出</t>
  </si>
  <si>
    <t>2013601行政运行</t>
  </si>
  <si>
    <t>2013602一般行政管理事务</t>
  </si>
  <si>
    <t>2013603机关服务</t>
  </si>
  <si>
    <t>2013650事业运行</t>
  </si>
  <si>
    <t>2013699其他共产党事务支出</t>
  </si>
  <si>
    <t>20138 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</si>
  <si>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</si>
  <si>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</si>
  <si>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</si>
  <si>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</si>
  <si>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</si>
  <si>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</si>
  <si>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</si>
  <si>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</si>
  <si>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</si>
  <si>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</si>
  <si>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</si>
  <si>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</si>
  <si>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</si>
  <si>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 其他市场监督管理事务</t>
  </si>
  <si>
    <t>20199其他一般公共服务支出</t>
  </si>
  <si>
    <t>2019901国家赔偿费用支出</t>
  </si>
  <si>
    <t>2019999其他一般公共服务支出</t>
  </si>
  <si>
    <t>202外交支出</t>
  </si>
  <si>
    <t>20201外交管理事务</t>
  </si>
  <si>
    <t>2020101行政运行</t>
  </si>
  <si>
    <t>2020102一般行政管理事务</t>
  </si>
  <si>
    <t>2020103机关服务</t>
  </si>
  <si>
    <t>2020104专项业务</t>
  </si>
  <si>
    <t>2020150事业运行</t>
  </si>
  <si>
    <t>2020199其他外交管理事务支出</t>
  </si>
  <si>
    <t>20202驻外机构</t>
  </si>
  <si>
    <t>2020201驻外使领馆（团、处）</t>
  </si>
  <si>
    <t>2020202其他驻外机构支出</t>
  </si>
  <si>
    <t>20203对外援助</t>
  </si>
  <si>
    <t>2020301对外成套项目援助</t>
  </si>
  <si>
    <t>2020302对外一般物资援助</t>
  </si>
  <si>
    <t>2020303对外科技合作援助</t>
  </si>
  <si>
    <t>2020304对外优惠贷款援助及贴息</t>
  </si>
  <si>
    <t>2020305对外医疗援助</t>
  </si>
  <si>
    <t>2020399其他对外援助支出</t>
  </si>
  <si>
    <t>20204国际组织</t>
  </si>
  <si>
    <t>2020401国际组织会费</t>
  </si>
  <si>
    <t>2020402国际组织捐赠</t>
  </si>
  <si>
    <t>2020403维和摊款</t>
  </si>
  <si>
    <t>2020404国际组织股金及基金</t>
  </si>
  <si>
    <t>2020499其他国际组织支出</t>
  </si>
  <si>
    <t>20205对外合作与交流</t>
  </si>
  <si>
    <t>2020503在华国际会议</t>
  </si>
  <si>
    <t>2020504国际交流活动</t>
  </si>
  <si>
    <t>2020599其他对外合作与交流支出</t>
  </si>
  <si>
    <t>20206对外宣传</t>
  </si>
  <si>
    <t>2020601对外宣传</t>
  </si>
  <si>
    <t>20207边界勘界联检</t>
  </si>
  <si>
    <t>2020701边界勘界</t>
  </si>
  <si>
    <t>2020702边界联检</t>
  </si>
  <si>
    <t>2020703边界界桩维护</t>
  </si>
  <si>
    <t>2020799其他支出</t>
  </si>
  <si>
    <t>20299其他外交支出</t>
  </si>
  <si>
    <t>2029901其他外交支出</t>
  </si>
  <si>
    <t>203国防支出</t>
  </si>
  <si>
    <t>20301现役部队</t>
  </si>
  <si>
    <t>2030101现役部队</t>
  </si>
  <si>
    <t>20304国防科研事业</t>
  </si>
  <si>
    <t>2030401国防科研事业</t>
  </si>
  <si>
    <t>20305专项工程</t>
  </si>
  <si>
    <t>2030501专项工程</t>
  </si>
  <si>
    <t>20306国防动员</t>
  </si>
  <si>
    <t>2030601兵役征集</t>
  </si>
  <si>
    <t>2030602经济动员</t>
  </si>
  <si>
    <t>2030603人民防空</t>
  </si>
  <si>
    <t>2030604交通战备</t>
  </si>
  <si>
    <t>2030605国防教育</t>
  </si>
  <si>
    <t>2030606预备役部队</t>
  </si>
  <si>
    <t>2030607民兵</t>
  </si>
  <si>
    <t>2030699其他国防动员支出</t>
  </si>
  <si>
    <t>20399其他国防支出</t>
  </si>
  <si>
    <t>2039901其他国防支出</t>
  </si>
  <si>
    <t>204公共安全支出</t>
  </si>
  <si>
    <t>20401武装警察</t>
  </si>
  <si>
    <t>2040103消防</t>
  </si>
  <si>
    <t>2040104警卫</t>
  </si>
  <si>
    <t>20402公安</t>
  </si>
  <si>
    <t>2040201行政运行</t>
  </si>
  <si>
    <t>2040202一般行政管理事务</t>
  </si>
  <si>
    <t>2040203机关服务</t>
  </si>
  <si>
    <t>2040204治安管理</t>
  </si>
  <si>
    <t>2040205国内安全保卫</t>
  </si>
  <si>
    <t>2040206刑事侦查</t>
  </si>
  <si>
    <t>2040207经济犯罪侦查</t>
  </si>
  <si>
    <t>2040208出入境管理</t>
  </si>
  <si>
    <t>2040209行动技术管理</t>
  </si>
  <si>
    <t>2040210防范和处理邪教犯罪</t>
  </si>
  <si>
    <t>2040211禁毒管理</t>
  </si>
  <si>
    <t>2040212道路交通管理</t>
  </si>
  <si>
    <t>2040213网络侦控管理</t>
  </si>
  <si>
    <t>2040214反恐怖</t>
  </si>
  <si>
    <t>2040215居民身份证管理</t>
  </si>
  <si>
    <t>2040216网络运行及维护</t>
  </si>
  <si>
    <t>2040217拘押收教场所管理</t>
  </si>
  <si>
    <t>2040218警犬繁育及训养</t>
  </si>
  <si>
    <t>2040219信息化建设</t>
  </si>
  <si>
    <t>2040220执法办案</t>
  </si>
  <si>
    <t>2040221特别业务</t>
  </si>
  <si>
    <t>2040222执法办案</t>
  </si>
  <si>
    <t>2040299其他公安支出</t>
  </si>
  <si>
    <t>20403国家安全</t>
  </si>
  <si>
    <t>2040301行政运行</t>
  </si>
  <si>
    <t>2040302一般行政管理事务</t>
  </si>
  <si>
    <t>2040303机关服务</t>
  </si>
  <si>
    <t>2040304安全业务</t>
  </si>
  <si>
    <t>2040350事业运行</t>
  </si>
  <si>
    <t>2040399其他国家安全支出</t>
  </si>
  <si>
    <t>20404检察</t>
  </si>
  <si>
    <t>2040401行政运行</t>
  </si>
  <si>
    <t>2040402一般行政管理事务</t>
  </si>
  <si>
    <t>2040403机关服务</t>
  </si>
  <si>
    <t>2040404查办和预防职务犯罪</t>
  </si>
  <si>
    <t>2040405公诉和审判监督</t>
  </si>
  <si>
    <t>2040406侦查监督</t>
  </si>
  <si>
    <t>2040407执行监督</t>
  </si>
  <si>
    <t>2040408控告申诉</t>
  </si>
  <si>
    <t>2040409两房建设</t>
  </si>
  <si>
    <t>2040450事业运行</t>
  </si>
  <si>
    <t>2040499其他检察支出</t>
  </si>
  <si>
    <t>20405法院</t>
  </si>
  <si>
    <t>2040501行政运行</t>
  </si>
  <si>
    <t>2040502一般行政管理事务</t>
  </si>
  <si>
    <t>2040503机关服务</t>
  </si>
  <si>
    <t>2040504案件审判</t>
  </si>
  <si>
    <t>2040505案件执行</t>
  </si>
  <si>
    <t>2040506两庭建设</t>
  </si>
  <si>
    <t>2040550事业运行</t>
  </si>
  <si>
    <t>2040599其他法院支出</t>
  </si>
  <si>
    <t>20406司法</t>
  </si>
  <si>
    <t>2040601行政运行</t>
  </si>
  <si>
    <t>2040602一般行政管理事务</t>
  </si>
  <si>
    <t>2040603机关服务</t>
  </si>
  <si>
    <t>2040604基层司法业务</t>
  </si>
  <si>
    <t>2040605普法宣传</t>
  </si>
  <si>
    <t>2040606律师公证管理</t>
  </si>
  <si>
    <t>2040607法律援助</t>
  </si>
  <si>
    <t>2040608司法统一考试</t>
  </si>
  <si>
    <t>2040609仲裁</t>
  </si>
  <si>
    <t>2040610社区矫正</t>
  </si>
  <si>
    <t>2040611司法鉴定</t>
  </si>
  <si>
    <t>2040650事业运行</t>
  </si>
  <si>
    <t>2040699其他司法支出</t>
  </si>
  <si>
    <t>20407监狱</t>
  </si>
  <si>
    <t>2040701行政运行</t>
  </si>
  <si>
    <t>2040702一般行政管理事务</t>
  </si>
  <si>
    <t>2040703机关服务</t>
  </si>
  <si>
    <t>2040704犯人生活</t>
  </si>
  <si>
    <t>2040705犯人改造</t>
  </si>
  <si>
    <t>2040706狱政设施建设</t>
  </si>
  <si>
    <t>2040750事业运行</t>
  </si>
  <si>
    <t>2040799其他监狱支出</t>
  </si>
  <si>
    <t>20408强制隔离戒毒</t>
  </si>
  <si>
    <t>2040801行政运行</t>
  </si>
  <si>
    <t>2040802一般行政管理事务</t>
  </si>
  <si>
    <t>2040803机关服务</t>
  </si>
  <si>
    <t>2040804强制隔离戒毒人员生活</t>
  </si>
  <si>
    <t>2040805强制隔离戒毒人员教育</t>
  </si>
  <si>
    <t>2040806所政设施建设</t>
  </si>
  <si>
    <t>2040850事业运行</t>
  </si>
  <si>
    <t>2040899其他强制隔离戒毒支出</t>
  </si>
  <si>
    <t>20409国家保密</t>
  </si>
  <si>
    <t>2040901行政运行</t>
  </si>
  <si>
    <t>2040902一般行政管理事务</t>
  </si>
  <si>
    <t>2040903机关服务</t>
  </si>
  <si>
    <t>2040904保密技术</t>
  </si>
  <si>
    <t>2040905保密管理</t>
  </si>
  <si>
    <t>2040950事业运行</t>
  </si>
  <si>
    <t>2040999其他国家保密支出</t>
  </si>
  <si>
    <t>20410缉私警察</t>
  </si>
  <si>
    <t>2041001行政运行</t>
  </si>
  <si>
    <t>2041002一般行政管理事务</t>
  </si>
  <si>
    <t>2041003专项缉私活动支出</t>
  </si>
  <si>
    <t>2041004缉私情报</t>
  </si>
  <si>
    <t>2041005禁毒及缉毒</t>
  </si>
  <si>
    <t>2041006网络运行及维护</t>
  </si>
  <si>
    <t>2041099其他缉私警察支出</t>
  </si>
  <si>
    <t>20499其他公共安全支出</t>
  </si>
  <si>
    <t>2049901其他公共安全支出</t>
  </si>
  <si>
    <t>2049902其他消防</t>
  </si>
  <si>
    <t>205教育支出</t>
  </si>
  <si>
    <t>20501教育管理事务</t>
  </si>
  <si>
    <t>2050101行政运行</t>
  </si>
  <si>
    <t>2050102一般行政管理事务</t>
  </si>
  <si>
    <t>2050103机关服务</t>
  </si>
  <si>
    <t>2050199其他教育管理事务支出</t>
  </si>
  <si>
    <t>20502普通教育</t>
  </si>
  <si>
    <t>2050201学前教育</t>
  </si>
  <si>
    <t>2050202小学教育</t>
  </si>
  <si>
    <t>2050203初中教育</t>
  </si>
  <si>
    <t>2050204高中教育</t>
  </si>
  <si>
    <t>2050205高等教育</t>
  </si>
  <si>
    <t>2050206化解农村义务教育债务支出</t>
  </si>
  <si>
    <t>2050207化解普通高中债务支出</t>
  </si>
  <si>
    <t>2050299其他普通教育支出</t>
  </si>
  <si>
    <t>20503职业教育</t>
  </si>
  <si>
    <t>2050301初等职业教育</t>
  </si>
  <si>
    <t>2050302中专教育</t>
  </si>
  <si>
    <t>2050303技校教育</t>
  </si>
  <si>
    <t>2050304职业高中教育</t>
  </si>
  <si>
    <t>2050305高等职业教育</t>
  </si>
  <si>
    <t>2050399其他职业教育支出</t>
  </si>
  <si>
    <t>20504成人教育</t>
  </si>
  <si>
    <t>2050401成人初等教育</t>
  </si>
  <si>
    <t>2050402成人中等教育</t>
  </si>
  <si>
    <t>2050403成人高等教育</t>
  </si>
  <si>
    <t>2050404成人广播电视教育</t>
  </si>
  <si>
    <t>2050499其他成人教育支出</t>
  </si>
  <si>
    <t>20505广播电视教育</t>
  </si>
  <si>
    <t>2050501广播电视学校</t>
  </si>
  <si>
    <t>2050502教育电视台</t>
  </si>
  <si>
    <t>2050599其他广播电视教育支出</t>
  </si>
  <si>
    <t>20506留学教育</t>
  </si>
  <si>
    <t>2050601出国留学教育</t>
  </si>
  <si>
    <t>2050602来华留学教育</t>
  </si>
  <si>
    <t>2050699其他留学教育支出</t>
  </si>
  <si>
    <t>20507特殊教育</t>
  </si>
  <si>
    <t>2050701特殊学校教育</t>
  </si>
  <si>
    <t>2050702工读学校教育</t>
  </si>
  <si>
    <t>2050799其他特殊教育支出</t>
  </si>
  <si>
    <t>20508进修及培训</t>
  </si>
  <si>
    <t>2050801教师进修</t>
  </si>
  <si>
    <t>2050802干部教育</t>
  </si>
  <si>
    <t>2050803培训支出</t>
  </si>
  <si>
    <t>2050804退役士兵能力提升</t>
  </si>
  <si>
    <t>2050899其他进修及培训</t>
  </si>
  <si>
    <t>20509教育费附加安排的支出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</si>
  <si>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</si>
  <si>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</si>
  <si>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</si>
  <si>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</si>
  <si>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</si>
  <si>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</si>
  <si>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20599其他教育支出</t>
  </si>
  <si>
    <t>2059999其他教育支出</t>
  </si>
  <si>
    <t>206科学技术支出</t>
  </si>
  <si>
    <t>20601科学技术管理事务</t>
  </si>
  <si>
    <t>2060101行政运行</t>
  </si>
  <si>
    <t>2060102一般行政管理事务</t>
  </si>
  <si>
    <t>2060103机关服务</t>
  </si>
  <si>
    <t>2060199其他科学技术管理事务支出</t>
  </si>
  <si>
    <t>20602基础研究</t>
  </si>
  <si>
    <t>2060201机构运行</t>
  </si>
  <si>
    <t>2060202重点基础研究规划</t>
  </si>
  <si>
    <t>2060203自然科学基金</t>
  </si>
  <si>
    <t>2060204重点实验室及相关设施</t>
  </si>
  <si>
    <t>2060205重大科学工程</t>
  </si>
  <si>
    <t>2060206专项基础科研</t>
  </si>
  <si>
    <t>2060207专项技术基础</t>
  </si>
  <si>
    <t>2060299其他基础研究支出</t>
  </si>
  <si>
    <t>20603应用研究</t>
  </si>
  <si>
    <t>2060301机构运行</t>
  </si>
  <si>
    <t>2060302社会公益研究</t>
  </si>
  <si>
    <t>2060303高技术研究</t>
  </si>
  <si>
    <t>2060304专项科研试制</t>
  </si>
  <si>
    <t>2060399其他应用研究支出</t>
  </si>
  <si>
    <t>20604技术研究与开发</t>
  </si>
  <si>
    <t>2060401机构运行</t>
  </si>
  <si>
    <t>2060402应用技术研究与开发</t>
  </si>
  <si>
    <t>2060403产业技术研究与开发</t>
  </si>
  <si>
    <t>2060404科技成果转化与扩散</t>
  </si>
  <si>
    <t>2060499其他技术研究与开发支出</t>
  </si>
  <si>
    <t>20605科技条件与服务</t>
  </si>
  <si>
    <t>2060501机构运行</t>
  </si>
  <si>
    <t>2060502技术创新服务体系</t>
  </si>
  <si>
    <t>2060503科技条件专项</t>
  </si>
  <si>
    <t>2060599其他科技条件与服务支出</t>
  </si>
  <si>
    <t>20606社会科学</t>
  </si>
  <si>
    <t>2060601社会科学研究机构</t>
  </si>
  <si>
    <t>2060602社会科学研究</t>
  </si>
  <si>
    <t>2060603社科基金支出</t>
  </si>
  <si>
    <t>2060699其他社会科学支出</t>
  </si>
  <si>
    <t>20607科学技术普及</t>
  </si>
  <si>
    <t>2060701机构运行</t>
  </si>
  <si>
    <t>2060702科普活动</t>
  </si>
  <si>
    <t>2060703青少年科技活动</t>
  </si>
  <si>
    <t>2060704学术交流活动</t>
  </si>
  <si>
    <t>2060705科技馆站</t>
  </si>
  <si>
    <t>2060799其他科学技术普及支出</t>
  </si>
  <si>
    <t>20608科技交流与合作</t>
  </si>
  <si>
    <t>2060801国际交流与合作</t>
  </si>
  <si>
    <t>2060802重大科技合作项目</t>
  </si>
  <si>
    <t>2060899其他科技交流与合作支出</t>
  </si>
  <si>
    <t>20609科技重大专项</t>
  </si>
  <si>
    <t>2060901科技重大专项</t>
  </si>
  <si>
    <t>2060902重点研发计划</t>
  </si>
  <si>
    <t>20699其他科学技术支出</t>
  </si>
  <si>
    <t>2069901科技奖励</t>
  </si>
  <si>
    <t>2069902核应急</t>
  </si>
  <si>
    <t>2069903转制科研机构</t>
  </si>
  <si>
    <t>2069999其他科学技术支出</t>
  </si>
  <si>
    <t>207文化体育与传媒支出</t>
  </si>
  <si>
    <t>20701文化</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</si>
  <si>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</si>
  <si>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</si>
  <si>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</si>
  <si>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</si>
  <si>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</si>
  <si>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</si>
  <si>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</si>
  <si>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</si>
  <si>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</si>
  <si>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2070110文化交流与合作</t>
  </si>
  <si>
    <t>2070111文化创作与保护</t>
  </si>
  <si>
    <t>2070112文化市场管理</t>
  </si>
  <si>
    <t>2070199其他文化支出</t>
  </si>
  <si>
    <t>20702文物</t>
  </si>
  <si>
    <t>2070201行政运行</t>
  </si>
  <si>
    <t>2070202一般行政管理事务</t>
  </si>
  <si>
    <t>2070203机关服务</t>
  </si>
  <si>
    <t>2070204文物保护</t>
  </si>
  <si>
    <t>2070205博物馆</t>
  </si>
  <si>
    <t>2070206历史名城与古迹</t>
  </si>
  <si>
    <t>2070299其他文物支出</t>
  </si>
  <si>
    <t>20703体育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</si>
  <si>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</si>
  <si>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</si>
  <si>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</si>
  <si>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</si>
  <si>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</si>
  <si>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</si>
  <si>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</si>
  <si>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</si>
  <si>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</si>
  <si>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</si>
  <si>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20704新闻出版广播影视</t>
  </si>
  <si>
    <t>2070401行政运行</t>
  </si>
  <si>
    <t>2070402一般行政管理事务</t>
  </si>
  <si>
    <t>2070403机关服务</t>
  </si>
  <si>
    <t>2070404广播</t>
  </si>
  <si>
    <t>2070405电视</t>
  </si>
  <si>
    <t>2070406电影</t>
  </si>
  <si>
    <t>2070407新闻通讯</t>
  </si>
  <si>
    <t>2070408出版发行</t>
  </si>
  <si>
    <t>2070409版权管理</t>
  </si>
  <si>
    <t>2070499其他新闻出版广播影视支出</t>
  </si>
  <si>
    <t>20799其他文化体育与传媒支出</t>
  </si>
  <si>
    <t>2079902宣传文化发展专项支出</t>
  </si>
  <si>
    <t>2079903文化产业发展专项支出</t>
  </si>
  <si>
    <t>2079999其他文化体育与传媒支出</t>
  </si>
  <si>
    <t>208社会保障和就业支出</t>
  </si>
  <si>
    <t>20801人力资源和社会保障管理事务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</si>
  <si>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</si>
  <si>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</si>
  <si>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</si>
  <si>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</si>
  <si>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</si>
  <si>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</si>
  <si>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</si>
  <si>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</si>
  <si>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</si>
  <si>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</si>
  <si>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</si>
  <si>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</si>
  <si>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2080199其他人力资源和社会保障管理事务支出</t>
  </si>
  <si>
    <t>20802民政管理事务</t>
  </si>
  <si>
    <t>2080201行政运行</t>
  </si>
  <si>
    <t>2080202一般行政管理事务</t>
  </si>
  <si>
    <t>2080203机关服务</t>
  </si>
  <si>
    <t>2080204拥军优属</t>
  </si>
  <si>
    <t>2080205老龄事务</t>
  </si>
  <si>
    <t>2080206民间组织管理</t>
  </si>
  <si>
    <t>2080207行政区划和地名管理</t>
  </si>
  <si>
    <t>2080208基层政权和社区建设</t>
  </si>
  <si>
    <t>2080209部队供应</t>
  </si>
  <si>
    <t>2080299其他民政管理事务支出</t>
  </si>
  <si>
    <t>20804补充全国社会保障基金</t>
  </si>
  <si>
    <t>2080402用一般公共预算补充基金</t>
  </si>
  <si>
    <t>2080499用其他财政资金补充基金</t>
  </si>
  <si>
    <t>20805行政事业单位离退休</t>
  </si>
  <si>
    <t>2080501归口管理的行政单位离退休</t>
  </si>
  <si>
    <t>2080502事业单位离退休</t>
  </si>
  <si>
    <t>2080503离退休人员管理机构</t>
  </si>
  <si>
    <t>2080504未归口管理的行政单位离退休</t>
  </si>
  <si>
    <t>2080505机关事业单位基本养老保险缴费支出</t>
  </si>
  <si>
    <t>2080506机关事业单位职业年金缴费支出</t>
  </si>
  <si>
    <t>2080507对机关事业单位基本养老保险基金的补助</t>
  </si>
  <si>
    <t>2080599其他行政事业单位离退休支出</t>
  </si>
  <si>
    <t>20806企业改革补助</t>
  </si>
  <si>
    <t>2080601企业关闭破产补助</t>
  </si>
  <si>
    <t>2080602厂办大集体改革补助</t>
  </si>
  <si>
    <t>2080699其他企业改革发展补助</t>
  </si>
  <si>
    <t>20807就业补助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</si>
  <si>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</si>
  <si>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</si>
  <si>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</si>
  <si>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</si>
  <si>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</si>
  <si>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</si>
  <si>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</si>
  <si>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2080713求职补贴</t>
  </si>
  <si>
    <t>2080799其他就业补助支出</t>
  </si>
  <si>
    <t>20808抚恤</t>
  </si>
  <si>
    <t>2080801死亡抚恤</t>
  </si>
  <si>
    <t>2080802伤残抚恤</t>
  </si>
  <si>
    <t>2080803在乡复员、退伍军人生活补助</t>
  </si>
  <si>
    <t>2080804优抚事业单位支出</t>
  </si>
  <si>
    <t>2080805义务兵优待</t>
  </si>
  <si>
    <t>2080806农村籍退役士兵老年生活补助</t>
  </si>
  <si>
    <t>2080899其他优抚支出</t>
  </si>
  <si>
    <t>20809退役安置</t>
  </si>
  <si>
    <t>2080901退役士兵安置</t>
  </si>
  <si>
    <t>2080902军队移交政府的离退休人员安置</t>
  </si>
  <si>
    <t>2080903军队移交政府离退休干部管理机构</t>
  </si>
  <si>
    <t>2080904退役士兵管理教育</t>
  </si>
  <si>
    <t>2080999其他退役安置支出</t>
  </si>
  <si>
    <t>20810社会福利</t>
  </si>
  <si>
    <t>2081001儿童福利</t>
  </si>
  <si>
    <t>2081002老年福利</t>
  </si>
  <si>
    <t>2081003假肢矫形</t>
  </si>
  <si>
    <t>2081004殡葬</t>
  </si>
  <si>
    <t>2081006 养老服务</t>
  </si>
  <si>
    <t>2081099其他社会福利支出</t>
  </si>
  <si>
    <t>20811残疾人事业</t>
  </si>
  <si>
    <t>2081101行政运行</t>
  </si>
  <si>
    <t>2081102一般行政管理事务</t>
  </si>
  <si>
    <t>2081103机关服务</t>
  </si>
  <si>
    <t>2081104残疾人康复</t>
  </si>
  <si>
    <t>2081105残疾人就业和扶贫</t>
  </si>
  <si>
    <t>2081106残疾人体育</t>
  </si>
  <si>
    <t>2081107残疾人生活和护理补贴</t>
  </si>
  <si>
    <t>2081199其他残疾人事业支出</t>
  </si>
  <si>
    <t>20815自然灾害生活救助</t>
  </si>
  <si>
    <t>2081501中央自然灾害生活补助</t>
  </si>
  <si>
    <t>2081502地方自然灾害生活补助</t>
  </si>
  <si>
    <t>2081503自然灾害灾后重建补助</t>
  </si>
  <si>
    <t>2081599其他自然灾害生活救助支出</t>
  </si>
  <si>
    <t>20816红十字事业</t>
  </si>
  <si>
    <t>2081601行政运行</t>
  </si>
  <si>
    <t>2081602一般行政管理事务</t>
  </si>
  <si>
    <t>2081603机关服务</t>
  </si>
  <si>
    <t>2081699其他红十字事业支出</t>
  </si>
  <si>
    <t>20819最低生活保障</t>
  </si>
  <si>
    <t>2081901城市最低生活保障金支出</t>
  </si>
  <si>
    <t>2081902农村最低生活保障金支出</t>
  </si>
  <si>
    <t>20820临时救助</t>
  </si>
  <si>
    <t>2082001临时救助支出</t>
  </si>
  <si>
    <t>2082002流浪乞讨人员救助支出</t>
  </si>
  <si>
    <t>20821特困人员供养</t>
  </si>
  <si>
    <t>2082101城市特困人员供养支出</t>
  </si>
  <si>
    <t>2082102农村特困人员救助供养支出</t>
  </si>
  <si>
    <t>20824补充道路交通事故社会救助基金</t>
  </si>
  <si>
    <t>2082401交强险营业税补助基金支出</t>
  </si>
  <si>
    <t>2082402交强险罚款收入补助基金支出</t>
  </si>
  <si>
    <t>20825其他生活救助</t>
  </si>
  <si>
    <t>2082501其他城市生活救助</t>
  </si>
  <si>
    <t>2082502其他农村生活救助</t>
  </si>
  <si>
    <t>20826财政对基本养老保险基金的补助</t>
  </si>
  <si>
    <t>2082601财政对企业职工基本养老保险基金的补助</t>
  </si>
  <si>
    <t>2082602财政对城乡居民基本养老保险基金的补助</t>
  </si>
  <si>
    <t>2082699财政对其他基本养老保险基金的补助</t>
  </si>
  <si>
    <t>20827财政对其他社会保险基金的补助</t>
  </si>
  <si>
    <t>2082701财政对失业保险基金的补助</t>
  </si>
  <si>
    <t>2082702财政对工伤保险基金的补助</t>
  </si>
  <si>
    <t>2082703财政对生育保险基金的补助</t>
  </si>
  <si>
    <t>2082799其他财政对社会保险基金的补助</t>
  </si>
  <si>
    <t>20899其他社会保障和就业支出</t>
  </si>
  <si>
    <t>2089901其他社会保障和就业支出</t>
  </si>
  <si>
    <t>210医疗卫生与计划生育支出</t>
  </si>
  <si>
    <t>21001医疗卫生与计划生育管理事务</t>
  </si>
  <si>
    <t>2100101行政运行</t>
  </si>
  <si>
    <t>2100102一般行政管理事务</t>
  </si>
  <si>
    <t>2100103机关服务</t>
  </si>
  <si>
    <t>2100199其他医疗卫生与计划生育管理事务支出</t>
  </si>
  <si>
    <t>21002公立医院</t>
  </si>
  <si>
    <t>2100201综合医院</t>
  </si>
  <si>
    <t>2100202中医（民族）医院</t>
  </si>
  <si>
    <t>2100203传染病医院</t>
  </si>
  <si>
    <t>2100204职业病防治医院</t>
  </si>
  <si>
    <t>2100205精神病医院</t>
  </si>
  <si>
    <t>2100206妇产医院</t>
  </si>
  <si>
    <t>2100207儿童医院</t>
  </si>
  <si>
    <t>2100208其他专科医院</t>
  </si>
  <si>
    <t>2100209福利医院</t>
  </si>
  <si>
    <t>2100210行业医院</t>
  </si>
  <si>
    <t>2100211处理医疗欠费</t>
  </si>
  <si>
    <t>2100299其他公立医院支出</t>
  </si>
  <si>
    <t>21003基层医疗卫生机构</t>
  </si>
  <si>
    <t>2100301城市社区卫生机构</t>
  </si>
  <si>
    <t>2100302乡镇卫生院</t>
  </si>
  <si>
    <t>2100399其他基层医疗卫生机构支出</t>
  </si>
  <si>
    <t>21004公共卫生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</si>
  <si>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</si>
  <si>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</si>
  <si>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</si>
  <si>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</si>
  <si>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</si>
  <si>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</si>
  <si>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</si>
  <si>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</si>
  <si>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2100409重大公共卫生专项</t>
  </si>
  <si>
    <t>2100410突发公共卫生事件应急处理</t>
  </si>
  <si>
    <t>2100499其他公共卫生支出</t>
  </si>
  <si>
    <t>21006中医药</t>
  </si>
  <si>
    <t>2100601中医（民族医）药专项</t>
  </si>
  <si>
    <t>2100699其他中医药支出</t>
  </si>
  <si>
    <t>21007计划生育事务</t>
  </si>
  <si>
    <t>2100716计划生育机构</t>
  </si>
  <si>
    <t>2100717计划生育服务</t>
  </si>
  <si>
    <t>2100799其他计划生育事务支出</t>
  </si>
  <si>
    <t>21010食品和药品监督管理事务</t>
  </si>
  <si>
    <t>2101001行政运行</t>
  </si>
  <si>
    <t>2101002一般行政管理事务</t>
  </si>
  <si>
    <t>2101003机关服务</t>
  </si>
  <si>
    <t>2101012药品事务</t>
  </si>
  <si>
    <t>2101014化妆品事务</t>
  </si>
  <si>
    <t>2101015医疗器械事务</t>
  </si>
  <si>
    <t>2101016食品安全事务</t>
  </si>
  <si>
    <t>2101050事业运行</t>
  </si>
  <si>
    <t>2101099其他食品和药品监督管理事务支出</t>
  </si>
  <si>
    <t>21011行政事业单位医疗</t>
  </si>
  <si>
    <t>2101101行政单位医疗</t>
  </si>
  <si>
    <t>2101102事业单位医疗</t>
  </si>
  <si>
    <t>2101103公务员医疗补助</t>
  </si>
  <si>
    <t>2101199其他行政事业单位医疗支出</t>
  </si>
  <si>
    <t>21012财政对基本医疗保险基金的补助</t>
  </si>
  <si>
    <t>2101201财政对城镇职工基本医疗保险基金的补助</t>
  </si>
  <si>
    <t>2101202财政对城乡居民基本医疗保险基金的补助</t>
  </si>
  <si>
    <t>2101203财政对新型农村合作医疗基金的补助</t>
  </si>
  <si>
    <t>2101204财政对城镇居民基本医疗保险基金的补助</t>
  </si>
  <si>
    <t>2101299财政对其他基本医疗保险基金的补助</t>
  </si>
  <si>
    <t>21013医疗救助</t>
  </si>
  <si>
    <t>2101301城乡医疗救助</t>
  </si>
  <si>
    <t>2101302疾病应急救助</t>
  </si>
  <si>
    <t>2101399其他医疗救助支出</t>
  </si>
  <si>
    <t>21014优抚对象医疗</t>
  </si>
  <si>
    <t>2101401优抚对象医疗补助</t>
  </si>
  <si>
    <t>2101499其他优抚对象医疗支出</t>
  </si>
  <si>
    <t>21016老龄卫生健康事务(款)</t>
  </si>
  <si>
    <t>2101601 老龄卫生健康事务(项)</t>
  </si>
  <si>
    <t>21099其他医疗卫生与计划生育支出</t>
  </si>
  <si>
    <t>2109901其他医疗卫生与计划生育支出</t>
  </si>
  <si>
    <t>211节能环保支出</t>
  </si>
  <si>
    <t>21101环境保护管理事务</t>
  </si>
  <si>
    <t>2110101行政运行</t>
  </si>
  <si>
    <t>2110102一般行政管理事务</t>
  </si>
  <si>
    <t>2110103机关服务</t>
  </si>
  <si>
    <t>2110104环境保护宣传</t>
  </si>
  <si>
    <t>2110105环境保护法规、规划及标准</t>
  </si>
  <si>
    <t>2110106环境国际合作及履约</t>
  </si>
  <si>
    <t>2110107环境保护行政许可</t>
  </si>
  <si>
    <t>2110199其他环境保护管理事务支出</t>
  </si>
  <si>
    <t>21102环境监测与监察</t>
  </si>
  <si>
    <t>2110203建设项目环评审查与监督</t>
  </si>
  <si>
    <t>2110204核与辐射安全监督</t>
  </si>
  <si>
    <t>2110299其他环境监测与监察支出</t>
  </si>
  <si>
    <t>21103污染防治</t>
  </si>
  <si>
    <t>2110301大气</t>
  </si>
  <si>
    <t>2110302水体</t>
  </si>
  <si>
    <t>2110303噪声</t>
  </si>
  <si>
    <t>2110304固体废弃物与化学品</t>
  </si>
  <si>
    <t>2110305放射源和放射性废物监管</t>
  </si>
  <si>
    <t>2110306辐射</t>
  </si>
  <si>
    <t>2110307排污费安排的支出</t>
  </si>
  <si>
    <t>2110399其他污染防治支出</t>
  </si>
  <si>
    <t>21104自然生态保护</t>
  </si>
  <si>
    <t>2110401生态保护</t>
  </si>
  <si>
    <t>2110402农村环境保护</t>
  </si>
  <si>
    <t>2110403自然保护区</t>
  </si>
  <si>
    <t>2110404生物及物种资源保护</t>
  </si>
  <si>
    <t>2110499其他自然生态保护支出</t>
  </si>
  <si>
    <t>21105天然林保护</t>
  </si>
  <si>
    <t>2110501森林管护</t>
  </si>
  <si>
    <t>2110502社会保险补助</t>
  </si>
  <si>
    <t>2110503政策性社会性支出补助</t>
  </si>
  <si>
    <t>2110506天然林保护工程建设</t>
  </si>
  <si>
    <t>2110599其他天然林保护支出</t>
  </si>
  <si>
    <t>21106退耕还林</t>
  </si>
  <si>
    <t>2110602退耕现金</t>
  </si>
  <si>
    <t>2110603退耕还林粮食折现补贴</t>
  </si>
  <si>
    <t>2110604退耕还林粮食费用补贴</t>
  </si>
  <si>
    <t>2110605退耕还林工程建设</t>
  </si>
  <si>
    <t>2110699其他退耕还林支出</t>
  </si>
  <si>
    <t>21107风沙荒漠治理</t>
  </si>
  <si>
    <t>2110704京津风沙源治理工程建设</t>
  </si>
  <si>
    <t>2110799其他风沙荒漠治理支出</t>
  </si>
  <si>
    <t>21108退牧还草</t>
  </si>
  <si>
    <t>2110804退牧还草工程建设</t>
  </si>
  <si>
    <t>2110899其他退牧还草支出</t>
  </si>
  <si>
    <t>21109已垦草原退耕还草</t>
  </si>
  <si>
    <t>2110901已垦草原退耕还草</t>
  </si>
  <si>
    <t>21110能源节约利用</t>
  </si>
  <si>
    <t>2111001能源节约利用</t>
  </si>
  <si>
    <t>21111污染减排</t>
  </si>
  <si>
    <t>2111101环境监测与信息</t>
  </si>
  <si>
    <t>2111102环境执法监察</t>
  </si>
  <si>
    <t>2111103减排专项支出</t>
  </si>
  <si>
    <t>2111104清洁生产专项支出</t>
  </si>
  <si>
    <t>2111199其他污染减排支出</t>
  </si>
  <si>
    <t>21112可再生能源</t>
  </si>
  <si>
    <t>2111201可再生能源</t>
  </si>
  <si>
    <t>21113循环经济</t>
  </si>
  <si>
    <t>2111301循环经济</t>
  </si>
  <si>
    <t>21114能源管理事务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</si>
  <si>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</si>
  <si>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</si>
  <si>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</si>
  <si>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</si>
  <si>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</si>
  <si>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</si>
  <si>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</si>
  <si>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</si>
  <si>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</si>
  <si>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</si>
  <si>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</si>
  <si>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</si>
  <si>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</si>
  <si>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</si>
  <si>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21199其他节能环保支出</t>
  </si>
  <si>
    <t>2119901其他节能环保支出</t>
  </si>
  <si>
    <t>212城乡社区支出</t>
  </si>
  <si>
    <t>21201城乡社区管理事务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</si>
  <si>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</si>
  <si>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</si>
  <si>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</si>
  <si>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</si>
  <si>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</si>
  <si>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</si>
  <si>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</si>
  <si>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2120108国家重点风景区规划与保护</t>
  </si>
  <si>
    <t>2120109住宅建设与房地产市场监管</t>
  </si>
  <si>
    <t>2120110执业资格注册、资质审查</t>
  </si>
  <si>
    <t>2120199其他城乡社区管理事务支出</t>
  </si>
  <si>
    <t>21202城乡社区规划与管理</t>
  </si>
  <si>
    <t>2120201城乡社区规划与管理</t>
  </si>
  <si>
    <t>21203城乡社区公共设施</t>
  </si>
  <si>
    <t>2120303小城镇基础设施建设</t>
  </si>
  <si>
    <t>2120399其他城乡社区公共设施支出</t>
  </si>
  <si>
    <t>21205城乡社区环境卫生</t>
  </si>
  <si>
    <t>2120501城乡社区环境卫生</t>
  </si>
  <si>
    <t>21206建设市场管理与监督</t>
  </si>
  <si>
    <t>2120601建设市场管理与监督</t>
  </si>
  <si>
    <t>21299其他城乡社区支出</t>
  </si>
  <si>
    <t>2129999其他城乡社区支出</t>
  </si>
  <si>
    <t>213农林水支出</t>
  </si>
  <si>
    <t>21301农业</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</si>
  <si>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</si>
  <si>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</si>
  <si>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</si>
  <si>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</si>
  <si>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</si>
  <si>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</si>
  <si>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</si>
  <si>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</si>
  <si>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</si>
  <si>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</si>
  <si>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2130112农业行业业务管理</t>
  </si>
  <si>
    <t>2130114对外交流与合作</t>
  </si>
  <si>
    <t>2130119防灾救灾</t>
  </si>
  <si>
    <t>2130120稳定农民收入补贴</t>
  </si>
  <si>
    <t>2130121农业结构调整补贴</t>
  </si>
  <si>
    <t>2130122农业生产资料与技术补贴</t>
  </si>
  <si>
    <t>2130124农业组织化与产业化经营</t>
  </si>
  <si>
    <t>2130125农产品加工与促销</t>
  </si>
  <si>
    <t>2130126农村公益事业</t>
  </si>
  <si>
    <t>2130129综合财力补助</t>
  </si>
  <si>
    <t>2130135农业资源保护修复与利用</t>
  </si>
  <si>
    <t>2130142农村道路建设</t>
  </si>
  <si>
    <t>2130148石油价格改革对渔业的补贴</t>
  </si>
  <si>
    <t>2130152对高校毕业生到基层任职补助</t>
  </si>
  <si>
    <t>2130199其他农业支出</t>
  </si>
  <si>
    <t>21302林业</t>
  </si>
  <si>
    <t>2130201行政运行</t>
  </si>
  <si>
    <t>2130202一般行政管理事务</t>
  </si>
  <si>
    <t>2130203机关服务</t>
  </si>
  <si>
    <t>2130204林业事业机构</t>
  </si>
  <si>
    <t>2130205森林培育</t>
  </si>
  <si>
    <t>2130206林业技术推广</t>
  </si>
  <si>
    <t>2130207森林资源管理</t>
  </si>
  <si>
    <t>2130208森林资源监测</t>
  </si>
  <si>
    <t>2130209森林生态效益补偿</t>
  </si>
  <si>
    <t>2130210林业自然保护区</t>
  </si>
  <si>
    <t>2130211动植物保护</t>
  </si>
  <si>
    <t>2130212湿地保护</t>
  </si>
  <si>
    <t>2130213林业执法与监督</t>
  </si>
  <si>
    <t>2130216林业检疫检测</t>
  </si>
  <si>
    <t>2130217防沙治沙</t>
  </si>
  <si>
    <t>2130218林业质量安全</t>
  </si>
  <si>
    <t>2130219林业工程与项目管理</t>
  </si>
  <si>
    <t>2130220林业对外合作与交流</t>
  </si>
  <si>
    <t>2130221林业产业化</t>
  </si>
  <si>
    <t>2130223信息管理</t>
  </si>
  <si>
    <t>2130224林业政策制定与宣传</t>
  </si>
  <si>
    <t>2130225林业资金审计稽查</t>
  </si>
  <si>
    <t>2130226林区公共支出</t>
  </si>
  <si>
    <t>2130227林业贷款贴息</t>
  </si>
  <si>
    <t>2130232石油价格改革对林业的补贴</t>
  </si>
  <si>
    <t>2130234林业防灾减灾</t>
  </si>
  <si>
    <t>2130299其他林业支出</t>
  </si>
  <si>
    <t>21303水利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</si>
  <si>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</si>
  <si>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</si>
  <si>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</si>
  <si>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</si>
  <si>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</si>
  <si>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</si>
  <si>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</si>
  <si>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</si>
  <si>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2130310水土保持</t>
  </si>
  <si>
    <t>2130311水资源节约管理与保护</t>
  </si>
  <si>
    <t>2130312水质监测</t>
  </si>
  <si>
    <t>2130313水文测报</t>
  </si>
  <si>
    <t>2130314防汛</t>
  </si>
  <si>
    <t>2130315抗旱</t>
  </si>
  <si>
    <t>2130316农田水利</t>
  </si>
  <si>
    <t>2130317水利技术推广</t>
  </si>
  <si>
    <t>2130318国际河流治理与管理</t>
  </si>
  <si>
    <t>2130319江河湖库水系综合整治</t>
  </si>
  <si>
    <t>2130321大中型水库移民后期扶持专项支出</t>
  </si>
  <si>
    <t>2130322水利安全监督</t>
  </si>
  <si>
    <t>2130331水资源费安排的支出</t>
  </si>
  <si>
    <t>2130332砂石资源费支出</t>
  </si>
  <si>
    <t>2130333信息管理</t>
  </si>
  <si>
    <t>2130334水利建设移民支出</t>
  </si>
  <si>
    <t>2130335农村人畜饮水</t>
  </si>
  <si>
    <t>2130399其他水利支出</t>
  </si>
  <si>
    <t>21304南水北调</t>
  </si>
  <si>
    <t>2130401行政运行</t>
  </si>
  <si>
    <t>2130402一般行政管理事务</t>
  </si>
  <si>
    <t>2130403机关服务</t>
  </si>
  <si>
    <t>2130404南水北调工程建设</t>
  </si>
  <si>
    <t>2130405政策研究与信息管理</t>
  </si>
  <si>
    <t>2130406工程稽查</t>
  </si>
  <si>
    <t>2130407前期工作</t>
  </si>
  <si>
    <t>2130408南水北调技术推广</t>
  </si>
  <si>
    <t>2130409环境、移民及水资源管理与保护</t>
  </si>
  <si>
    <t>2130499其他南水北调支出</t>
  </si>
  <si>
    <t>21305扶贫</t>
  </si>
  <si>
    <t>2130501行政运行</t>
  </si>
  <si>
    <t>2130502一般行政管理事务</t>
  </si>
  <si>
    <t>2130503机关服务</t>
  </si>
  <si>
    <t>2130504农村基础设施建设</t>
  </si>
  <si>
    <t>2130505生产发展</t>
  </si>
  <si>
    <t>2130506社会发展</t>
  </si>
  <si>
    <t>2130507扶贫贷款奖补和贴息</t>
  </si>
  <si>
    <t>2130508三西农业建设专项补助</t>
  </si>
  <si>
    <t>2130550扶贫事业机构</t>
  </si>
  <si>
    <t>2130599其他扶贫支出</t>
  </si>
  <si>
    <t>21306农业综合开发</t>
  </si>
  <si>
    <t>2130601机构运行</t>
  </si>
  <si>
    <t>2130602土地治理</t>
  </si>
  <si>
    <t>2130603产业化经营</t>
  </si>
  <si>
    <t>2130604科技示范</t>
  </si>
  <si>
    <t>2130699其他农业综合开发支出</t>
  </si>
  <si>
    <t>21307农村综合改革</t>
  </si>
  <si>
    <t>2130701对村级一事一议的补助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</si>
  <si>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</si>
  <si>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</si>
  <si>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</si>
  <si>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</si>
  <si>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</si>
  <si>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21308普惠金融发展支出</t>
  </si>
  <si>
    <t>2130801支持农村金融机构</t>
  </si>
  <si>
    <t>2130802涉农贷款增量奖励</t>
  </si>
  <si>
    <t>2130803农业保险保费补贴</t>
  </si>
  <si>
    <t>2130804创业担保贷款贴息</t>
  </si>
  <si>
    <t>2130805补充创业担保贷款基金</t>
  </si>
  <si>
    <t>2130899其他普惠金融发展支出</t>
  </si>
  <si>
    <t>21309目标价格补贴</t>
  </si>
  <si>
    <t>2130901棉花目标价格补贴</t>
  </si>
  <si>
    <t>2130902大豆目标价格补贴</t>
  </si>
  <si>
    <t>2130999其他目标价格补贴</t>
  </si>
  <si>
    <t>21399其他农林水支出</t>
  </si>
  <si>
    <t>2139901化解其他公益性乡村债务支出</t>
  </si>
  <si>
    <t>2139999其他农林水支出</t>
  </si>
  <si>
    <t>214交通运输支出</t>
  </si>
  <si>
    <t>21401公路水路运输</t>
  </si>
  <si>
    <t>2140101行政运行</t>
  </si>
  <si>
    <t>2140102一般行政管理事务</t>
  </si>
  <si>
    <t>2140103机关服务</t>
  </si>
  <si>
    <t>2140104公路新建</t>
  </si>
  <si>
    <t>2140106公路养护</t>
  </si>
  <si>
    <t>2140109公路和运输信息化建设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</si>
  <si>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</si>
  <si>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</si>
  <si>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</si>
  <si>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</si>
  <si>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</si>
  <si>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</si>
  <si>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</si>
  <si>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</si>
  <si>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</si>
  <si>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</si>
  <si>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</si>
  <si>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</si>
  <si>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</si>
  <si>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</si>
  <si>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</si>
  <si>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</si>
  <si>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</si>
  <si>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</si>
  <si>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</si>
  <si>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</si>
  <si>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</si>
  <si>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</si>
  <si>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</si>
  <si>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</si>
  <si>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</si>
  <si>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</si>
  <si>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</si>
  <si>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</si>
  <si>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</si>
  <si>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</si>
  <si>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</si>
  <si>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</si>
  <si>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</si>
  <si>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</si>
  <si>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</si>
  <si>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</si>
  <si>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21404石油价格改革对交通运输的补贴</t>
  </si>
  <si>
    <t>2140401对城市公交的补贴</t>
  </si>
  <si>
    <t>2140402对农村道路客运的补贴</t>
  </si>
  <si>
    <t>2140403对出租车的补贴</t>
  </si>
  <si>
    <t>2140499石油价格改革补贴其他支出</t>
  </si>
  <si>
    <t>21405邮政业支出</t>
  </si>
  <si>
    <t>2140501行政运行</t>
  </si>
  <si>
    <t>2140502一般行政管理事务</t>
  </si>
  <si>
    <t>2140503机关服务</t>
  </si>
  <si>
    <t>2140504行业监管</t>
  </si>
  <si>
    <t>2140505邮政普遍服务与特殊服务</t>
  </si>
  <si>
    <t>2140599其他邮政业支出</t>
  </si>
  <si>
    <t>21406车辆购置税支出</t>
  </si>
  <si>
    <t>2140601车辆购置税用于公路等基础设施建设支出</t>
  </si>
  <si>
    <t>2140602车辆购置税用于农村公路建设支出</t>
  </si>
  <si>
    <t>2140603车辆购置税用于老旧汽车报废更新补贴</t>
  </si>
  <si>
    <t>2140699车辆购置税其他支出</t>
  </si>
  <si>
    <t>21499其他交通运输支出</t>
  </si>
  <si>
    <t>2149901公共交通运营补助</t>
  </si>
  <si>
    <t>2149999其他交通运输支出</t>
  </si>
  <si>
    <t>215资源勘探信息等支出</t>
  </si>
  <si>
    <t>21501资源勘探开发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</si>
  <si>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</si>
  <si>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</si>
  <si>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</si>
  <si>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</si>
  <si>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</si>
  <si>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</si>
  <si>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</si>
  <si>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</si>
  <si>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</si>
  <si>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</si>
  <si>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</si>
  <si>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</si>
  <si>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</si>
  <si>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</si>
  <si>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</si>
  <si>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</si>
  <si>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</si>
  <si>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</si>
  <si>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</si>
  <si>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</si>
  <si>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</si>
  <si>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</si>
  <si>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</si>
  <si>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</si>
  <si>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</si>
  <si>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21503建筑业</t>
  </si>
  <si>
    <t>2150301行政运行</t>
  </si>
  <si>
    <t>2150302一般行政管理事务</t>
  </si>
  <si>
    <t>2150303机关服务</t>
  </si>
  <si>
    <t>2150399其他建筑业支出</t>
  </si>
  <si>
    <t>21505工业和信息产业监管</t>
  </si>
  <si>
    <t>2150501行政运行</t>
  </si>
  <si>
    <t>2150502一般行政管理事务</t>
  </si>
  <si>
    <t>2150503机关服务</t>
  </si>
  <si>
    <t>2150505战备应急</t>
  </si>
  <si>
    <t>2150506信息安全建设</t>
  </si>
  <si>
    <t>2150507专用通信</t>
  </si>
  <si>
    <t>2150508无线电监管</t>
  </si>
  <si>
    <t>2150509工业和信息产业战略研究与标准制定</t>
  </si>
  <si>
    <t>2150510工业和信息产业支持</t>
  </si>
  <si>
    <t>2150511电子专项工程</t>
  </si>
  <si>
    <t>2150513行业监管</t>
  </si>
  <si>
    <t>2150515技术基础研究</t>
  </si>
  <si>
    <t>2150599其他工业和信息产业监管支出</t>
  </si>
  <si>
    <t>21506安全生产监管</t>
  </si>
  <si>
    <t>2150601行政运行</t>
  </si>
  <si>
    <t>2150602一般行政管理事务</t>
  </si>
  <si>
    <t>2150603机关服务</t>
  </si>
  <si>
    <t>2150604国务院安委会专项</t>
  </si>
  <si>
    <t>2150605安全监管监察专项</t>
  </si>
  <si>
    <t>2150606应急救援支出</t>
  </si>
  <si>
    <t>2150607煤炭安全</t>
  </si>
  <si>
    <t>2150699其他安全生产监管支出</t>
  </si>
  <si>
    <t>21507国有资产监管</t>
  </si>
  <si>
    <t>2150701行政运行</t>
  </si>
  <si>
    <t>2150702一般行政管理事务</t>
  </si>
  <si>
    <t>2150703机关服务</t>
  </si>
  <si>
    <t>2150704国有企业监事会专项</t>
  </si>
  <si>
    <t>2150705中央企业专项管理</t>
  </si>
  <si>
    <t>2150799其他国有资产监管支出</t>
  </si>
  <si>
    <t>21508支持中小企业发展和管理支出</t>
  </si>
  <si>
    <t>2150801行政运行</t>
  </si>
  <si>
    <t>2150802一般行政管理事务</t>
  </si>
  <si>
    <t>2150803机关服务</t>
  </si>
  <si>
    <t>2150804科技型中小企业技术创新基金</t>
  </si>
  <si>
    <t>2150805中小企业发展专项</t>
  </si>
  <si>
    <t>2150899其他支持中小企业发展和管理支出</t>
  </si>
  <si>
    <t>21599其他资源勘探电力信息等支出</t>
  </si>
  <si>
    <t>2159901黄金事务</t>
  </si>
  <si>
    <t>2159902建设项目贷款贴息</t>
  </si>
  <si>
    <t>2159904技术改造支出</t>
  </si>
  <si>
    <t>2159905中药材扶持资金支出</t>
  </si>
  <si>
    <t>2159906重点产业振兴和技术改造项目贷款贴息</t>
  </si>
  <si>
    <t>2159999其他资源勘探电力信息等支出</t>
  </si>
  <si>
    <t>216商业服务业等支出</t>
  </si>
  <si>
    <t>21602商业流通事务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</si>
  <si>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</si>
  <si>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</si>
  <si>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</si>
  <si>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</si>
  <si>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</si>
  <si>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</si>
  <si>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</si>
  <si>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</si>
  <si>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</si>
  <si>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21605旅游业管理与服务支出</t>
  </si>
  <si>
    <t>2160501行政运行</t>
  </si>
  <si>
    <t>2160502一般行政管理事务</t>
  </si>
  <si>
    <t>2160503机关服务</t>
  </si>
  <si>
    <t>2160504旅游宣传</t>
  </si>
  <si>
    <t>2160505旅游行业业务管理</t>
  </si>
  <si>
    <t>2160599其他旅游业管理与服务支出</t>
  </si>
  <si>
    <t>21606涉外发展服务支出</t>
  </si>
  <si>
    <t>2160601行政运行</t>
  </si>
  <si>
    <t>2160602一般行政管理事务</t>
  </si>
  <si>
    <t>2160603机关服务</t>
  </si>
  <si>
    <t>2160607外商投资环境建设补助资金</t>
  </si>
  <si>
    <t>2160699其他涉外发展服务支出</t>
  </si>
  <si>
    <t>21699其他商业服务业等支出</t>
  </si>
  <si>
    <t>2169901服务业基础设施建设</t>
  </si>
  <si>
    <t>2169999其他商业服务业等支出</t>
  </si>
  <si>
    <t>217金融支出</t>
  </si>
  <si>
    <t>21701金融部门行政支出</t>
  </si>
  <si>
    <t>2170101行政运行</t>
  </si>
  <si>
    <t>2170102一般行政管理事务</t>
  </si>
  <si>
    <t>2170103机关服务</t>
  </si>
  <si>
    <t>2170104安全防卫</t>
  </si>
  <si>
    <t>2170150事业运行</t>
  </si>
  <si>
    <t>2170199金融部门其他行政支出</t>
  </si>
  <si>
    <t>21702金融部门监管支出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</si>
  <si>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</si>
  <si>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</si>
  <si>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</si>
  <si>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</si>
  <si>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</si>
  <si>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</si>
  <si>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</si>
  <si>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</si>
  <si>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</si>
  <si>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21703金融发展支出</t>
  </si>
  <si>
    <t>2170301政策性银行亏损补贴</t>
  </si>
  <si>
    <t>2170302商业银行贷款贴息</t>
  </si>
  <si>
    <t>2170303补充资本金</t>
  </si>
  <si>
    <t>2170304风险基金补助</t>
  </si>
  <si>
    <t>2170399其他金融发展支出</t>
  </si>
  <si>
    <t>21704金融调控支出</t>
  </si>
  <si>
    <t>2170401中央银行亏损补贴</t>
  </si>
  <si>
    <t>2170499其他金融调控支出</t>
  </si>
  <si>
    <t>21799其他金融支出</t>
  </si>
  <si>
    <t>2179901其他金融支出</t>
  </si>
  <si>
    <t>219援助其他地区支出</t>
  </si>
  <si>
    <t>21901一般公共服务</t>
  </si>
  <si>
    <t>21902教育</t>
  </si>
  <si>
    <t>21903文化体育与传媒</t>
  </si>
  <si>
    <t>21904医疗卫生</t>
  </si>
  <si>
    <t>21905节能环保</t>
  </si>
  <si>
    <t>21906农业</t>
  </si>
  <si>
    <t>21907交通运输</t>
  </si>
  <si>
    <t>21908住房保障</t>
  </si>
  <si>
    <t>21999其他支出</t>
  </si>
  <si>
    <t>220国土海洋气象等支出</t>
  </si>
  <si>
    <t>22001国土资源事务</t>
  </si>
  <si>
    <t>2200101行政运行</t>
  </si>
  <si>
    <t>2200102一般行政管理事务</t>
  </si>
  <si>
    <t>2200103机关服务</t>
  </si>
  <si>
    <t>2200104国土资源规划及管理</t>
  </si>
  <si>
    <t>2200105土地资源调查</t>
  </si>
  <si>
    <t>2200106土地资源利用与保护</t>
  </si>
  <si>
    <t>2200107国土资源社会公益服务</t>
  </si>
  <si>
    <t>2200108国土资源行业业务管理</t>
  </si>
  <si>
    <t>2200109国土资源调查</t>
  </si>
  <si>
    <t>2200110国土整治</t>
  </si>
  <si>
    <t>2200111地质灾害防治</t>
  </si>
  <si>
    <t>2200112土地资源储备支出</t>
  </si>
  <si>
    <t>2200113地质及矿产资源调查</t>
  </si>
  <si>
    <t>2200114地质矿产资源利用与保护</t>
  </si>
  <si>
    <t>2200115地质转产项目财政贴息</t>
  </si>
  <si>
    <t>2200116国外风险勘查</t>
  </si>
  <si>
    <t>2200119地质勘查基金（周转金）支出</t>
  </si>
  <si>
    <t>2200150事业运行</t>
  </si>
  <si>
    <t>2200199其他国土资源事务支出</t>
  </si>
  <si>
    <t>22002海洋管理事务</t>
  </si>
  <si>
    <t>2200201行政运行</t>
  </si>
  <si>
    <t>2200202一般行政管理事务</t>
  </si>
  <si>
    <t>2200203机关服务</t>
  </si>
  <si>
    <t>2200204海域使用管理</t>
  </si>
  <si>
    <t>2200205海洋环境保护与监测</t>
  </si>
  <si>
    <t>2200206海洋调查评价</t>
  </si>
  <si>
    <t>2200207海洋权益维护</t>
  </si>
  <si>
    <t>2200208海洋执法监察</t>
  </si>
  <si>
    <t>2200209海洋防灾减灾</t>
  </si>
  <si>
    <t>2200210海洋卫星</t>
  </si>
  <si>
    <t>2200211极地考察</t>
  </si>
  <si>
    <t>2200212海洋矿产资源勘探研究</t>
  </si>
  <si>
    <t>2200213海港航标维护</t>
  </si>
  <si>
    <t>2200214海域使用金支出</t>
  </si>
  <si>
    <t>2200215海水淡化</t>
  </si>
  <si>
    <t>2200216海洋工程排污费支出</t>
  </si>
  <si>
    <t>2200217无居民海岛使用金支出</t>
  </si>
  <si>
    <t>2200250事业运行</t>
  </si>
  <si>
    <t>2200299其他海洋管理事务支出</t>
  </si>
  <si>
    <t>22003测绘事务</t>
  </si>
  <si>
    <t>2200301行政运行</t>
  </si>
  <si>
    <t>2200302一般行政管理事务</t>
  </si>
  <si>
    <t>2200303机关服务</t>
  </si>
  <si>
    <t>2200304基础测绘</t>
  </si>
  <si>
    <t>2200305航空摄影</t>
  </si>
  <si>
    <t>2200306测绘工程建设</t>
  </si>
  <si>
    <t>2200350事业运行</t>
  </si>
  <si>
    <t>2200399其他测绘事务支出</t>
  </si>
  <si>
    <t>22004地震事务</t>
  </si>
  <si>
    <t>2200401行政运行</t>
  </si>
  <si>
    <t>2200402一般行政管理事务</t>
  </si>
  <si>
    <t>2200403机关服务</t>
  </si>
  <si>
    <t>2200404地震监测</t>
  </si>
  <si>
    <t>2200405地震预测预报</t>
  </si>
  <si>
    <t>2200406地震灾害预防</t>
  </si>
  <si>
    <t>2200407地震应急救援</t>
  </si>
  <si>
    <t>2200408地震环境探察</t>
  </si>
  <si>
    <t>2200409防震减灾信息管理</t>
  </si>
  <si>
    <t>2200410防震减灾基础管理</t>
  </si>
  <si>
    <t>2200450地震事业机构</t>
  </si>
  <si>
    <t>2200499其他地震事务支出</t>
  </si>
  <si>
    <t>22005气象事务</t>
  </si>
  <si>
    <t>2200501行政运行</t>
  </si>
  <si>
    <t>2200502一般行政管理事务</t>
  </si>
  <si>
    <t>2200503机关服务</t>
  </si>
  <si>
    <t>2200504气象事业机构</t>
  </si>
  <si>
    <t>2200505气象技术研究应用</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</si>
  <si>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</si>
  <si>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</si>
  <si>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</si>
  <si>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</si>
  <si>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</si>
  <si>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</si>
  <si>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</si>
  <si>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</si>
  <si>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</si>
  <si>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</si>
  <si>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22099其他国土海洋气象等支出</t>
  </si>
  <si>
    <t>221住房保障支出</t>
  </si>
  <si>
    <t>22101保障性安居工程支出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</si>
  <si>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</si>
  <si>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</si>
  <si>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</si>
  <si>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</si>
  <si>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</si>
  <si>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</si>
  <si>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</si>
  <si>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2210199其他保障性安居工程支出</t>
  </si>
  <si>
    <t>22102住房改革支出</t>
  </si>
  <si>
    <t>2210201住房公积金</t>
  </si>
  <si>
    <t>2210202提租补贴</t>
  </si>
  <si>
    <t>2210203购房补贴</t>
  </si>
  <si>
    <t>22103城乡社区住宅</t>
  </si>
  <si>
    <t>2210301公有住房建设和维修改造支出</t>
  </si>
  <si>
    <t>2210302住房公积金管理</t>
  </si>
  <si>
    <t>2210399其他城乡社区住宅支出</t>
  </si>
  <si>
    <t>222粮油物资储备支出</t>
  </si>
  <si>
    <t>22201粮油事务</t>
  </si>
  <si>
    <t>2220101行政运行</t>
  </si>
  <si>
    <t>2220102一般行政管理事务</t>
  </si>
  <si>
    <t>2220103机关服务</t>
  </si>
  <si>
    <t>2220104粮食财务与审计支出</t>
  </si>
  <si>
    <t>2220105粮食信息统计</t>
  </si>
  <si>
    <t>2220106粮食专项业务活动</t>
  </si>
  <si>
    <t>2220107国家粮油差价补贴</t>
  </si>
  <si>
    <t>2220112粮食财务挂账利息补贴</t>
  </si>
  <si>
    <t>2220113粮食财务挂账消化款</t>
  </si>
  <si>
    <t>2220114处理陈化粮补贴</t>
  </si>
  <si>
    <t>2220115粮食风险基金</t>
  </si>
  <si>
    <t>2220118粮油市场调控专项资金</t>
  </si>
  <si>
    <t>2220150事业运行</t>
  </si>
  <si>
    <t>2220199其他粮油事务支出</t>
  </si>
  <si>
    <t>22202物资事务</t>
  </si>
  <si>
    <t>2220201行政运行</t>
  </si>
  <si>
    <t>2220202一般行政管理事务</t>
  </si>
  <si>
    <t>2220203机关服务</t>
  </si>
  <si>
    <t>2220204铁路专用线</t>
  </si>
  <si>
    <t>2220205护库武警和民兵支出</t>
  </si>
  <si>
    <t>2220206物资保管与保养</t>
  </si>
  <si>
    <t>2220207专项贷款利息</t>
  </si>
  <si>
    <t>2220209物资转移</t>
  </si>
  <si>
    <t>2220210物资轮换</t>
  </si>
  <si>
    <t>2220211仓库建设</t>
  </si>
  <si>
    <t>2220212仓库安防</t>
  </si>
  <si>
    <t>2220250事业运行</t>
  </si>
  <si>
    <t>2220299其他物资事务支出</t>
  </si>
  <si>
    <t>22203能源储备</t>
  </si>
  <si>
    <t>2220301石油储备支出</t>
  </si>
  <si>
    <t>2220302国家留成油串换石油储备支出</t>
  </si>
  <si>
    <t>2220303天然铀能源储备</t>
  </si>
  <si>
    <t>2220304煤炭储备</t>
  </si>
  <si>
    <t>2220399其他能源储备</t>
  </si>
  <si>
    <t>22204粮油储备</t>
  </si>
  <si>
    <t>2220401储备粮油补贴</t>
  </si>
  <si>
    <t>2220402储备粮油差价补贴</t>
  </si>
  <si>
    <t>2220403储备粮（油）库建设</t>
  </si>
  <si>
    <t>2220404最低收购价政策支出</t>
  </si>
  <si>
    <t>2220499其他粮油储备支出</t>
  </si>
  <si>
    <t>22205重要商品储备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</si>
  <si>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</si>
  <si>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</si>
  <si>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</si>
  <si>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</si>
  <si>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</si>
  <si>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</si>
  <si>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</si>
  <si>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</si>
  <si>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</si>
  <si>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</si>
  <si>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2220599其他重要商品储备支出</t>
  </si>
  <si>
    <t>22401应急管理事务</t>
  </si>
  <si>
    <t>2240101 行政运行</t>
  </si>
  <si>
    <t>2240102 一般行政管理事务</t>
  </si>
  <si>
    <t>2240103 机关服务</t>
  </si>
  <si>
    <t>2240104 灾害风险防治</t>
  </si>
  <si>
    <t>22402  消防事务</t>
  </si>
  <si>
    <t>2240201 行政运行</t>
  </si>
  <si>
    <t>2240202一般行政管理事务</t>
  </si>
  <si>
    <t>2240203机关服务</t>
  </si>
  <si>
    <t>2240204消防应急救援</t>
  </si>
  <si>
    <t>2240299 其他消防事务支出</t>
  </si>
  <si>
    <t>22402消防事务</t>
  </si>
  <si>
    <t>2240201行政运行</t>
  </si>
  <si>
    <t>2240202 一般行政管理事务</t>
  </si>
  <si>
    <t>2240203 机关服务</t>
  </si>
  <si>
    <t>2240204 消防应急救援</t>
  </si>
  <si>
    <t>2240299  其他消防事务支出</t>
  </si>
  <si>
    <t>22405  地震事务</t>
  </si>
  <si>
    <t>2240501行政运行</t>
  </si>
  <si>
    <t>2240502一般行政管理事务</t>
  </si>
  <si>
    <t>2240503机关服务</t>
  </si>
  <si>
    <t>2240504地震监测</t>
  </si>
  <si>
    <t>2240505地震预测预报</t>
  </si>
  <si>
    <t>2240506地震预测预报</t>
  </si>
  <si>
    <t>2240507地震应急救援</t>
  </si>
  <si>
    <t>2240508地震环境探察</t>
  </si>
  <si>
    <t>2240509防震减灾信息管理</t>
  </si>
  <si>
    <t>2240510防震减灾基础管理</t>
  </si>
  <si>
    <t>2240550地震事业机构</t>
  </si>
  <si>
    <t>2240599其他地震事务支出</t>
  </si>
  <si>
    <t>22406  自然灾害防治</t>
  </si>
  <si>
    <t>2240601地质灾害防治</t>
  </si>
  <si>
    <t>2240602 森林草原防灾减灾</t>
  </si>
  <si>
    <t>2240699 其他自然灾害防治支出</t>
  </si>
  <si>
    <t>22407 自然灾害救灾及恢复重建支出</t>
  </si>
  <si>
    <t>2240701中央自然灾害生活补助</t>
  </si>
  <si>
    <t>2240702地方自然灾害生活补助</t>
  </si>
  <si>
    <t>2240703 自然灾害救灾补助</t>
  </si>
  <si>
    <t>2240704 自然灾害灾后重建补助</t>
  </si>
  <si>
    <t>2240799 其他自然灾害生活救助支出</t>
  </si>
  <si>
    <t>22499 其他灾害防治及应急管理支出</t>
  </si>
  <si>
    <t>22902年初预留</t>
  </si>
  <si>
    <t>22999其他支出</t>
  </si>
  <si>
    <t>2299901其他支出</t>
  </si>
  <si>
    <t>23203地方政府一般债务付息支出</t>
  </si>
  <si>
    <t>2320301地方政府一般债务付息支出</t>
  </si>
  <si>
    <t>2320302地方政府向外国政府借款付息支出</t>
  </si>
  <si>
    <t>2320303地方政府向国际组织借款付息支出</t>
  </si>
  <si>
    <t>2320304地方政府其他一般债务付息支出</t>
  </si>
  <si>
    <t>23303地方政府一般债务发行费用支出</t>
  </si>
  <si>
    <t>23002一般性转移支付支出</t>
  </si>
  <si>
    <t>23003专项转移支付支出</t>
  </si>
  <si>
    <t xml:space="preserve">  2300901结转</t>
  </si>
  <si>
    <t>22800债券还本支出</t>
  </si>
  <si>
    <t>23013援助其他地区支出</t>
  </si>
  <si>
    <t>23103地方政府债务还本支出</t>
  </si>
  <si>
    <t>1-5  2023年曲靖经开区本级一般公共预算政府预算经济分类表（基本支出）</t>
  </si>
  <si>
    <t>经济科目名称</t>
  </si>
  <si>
    <t>2022年预算数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</si>
  <si>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</si>
  <si>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</si>
  <si>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</si>
  <si>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</si>
  <si>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</si>
  <si>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</si>
  <si>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</si>
  <si>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</si>
  <si>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</si>
  <si>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</si>
  <si>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</si>
  <si>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</si>
  <si>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</si>
  <si>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</si>
  <si>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</si>
  <si>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</si>
  <si>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</si>
  <si>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</si>
  <si>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</si>
  <si>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</si>
  <si>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</si>
  <si>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</si>
  <si>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</si>
  <si>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</si>
  <si>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</si>
  <si>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</si>
  <si>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</si>
  <si>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</si>
  <si>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2023年曲靖经开区本级一般公共预算支出表(州、市对下转移支付项目)</t>
  </si>
  <si>
    <t>项       目</t>
  </si>
  <si>
    <t>其中：延续项目</t>
  </si>
  <si>
    <t>其中：新增项目</t>
  </si>
  <si>
    <t>一般公共服务支出</t>
  </si>
  <si>
    <t>……</t>
  </si>
  <si>
    <t>国防支出</t>
  </si>
  <si>
    <t>公共安全支出</t>
  </si>
  <si>
    <t>教育支出</t>
  </si>
  <si>
    <t>科学技术支出</t>
  </si>
  <si>
    <t>文化旅游教育与传媒支出</t>
  </si>
  <si>
    <t>社会保障和就业支出</t>
  </si>
  <si>
    <t>卫生健康支出</t>
  </si>
  <si>
    <t>节能环保支出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</si>
  <si>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</si>
  <si>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</si>
  <si>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</si>
  <si>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</si>
  <si>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</si>
  <si>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</si>
  <si>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</si>
  <si>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</si>
  <si>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</si>
  <si>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</si>
  <si>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合计</t>
  </si>
  <si>
    <t>备注：曲靖经开区没有下转移支付，故次表为空表。</t>
  </si>
  <si>
    <t>1-7  2023年曲靖经开区分地区税收返还和转移支付预算表</t>
  </si>
  <si>
    <t>州（市）</t>
  </si>
  <si>
    <t>税收返还</t>
  </si>
  <si>
    <t>转移支付</t>
  </si>
  <si>
    <t>一、提前下达数</t>
  </si>
  <si>
    <t>昆明市</t>
  </si>
  <si>
    <t xml:space="preserve"> </t>
  </si>
  <si>
    <t>昭通市</t>
  </si>
  <si>
    <t>曲靖市</t>
  </si>
  <si>
    <t>玉溪市</t>
  </si>
  <si>
    <t>红河州</t>
  </si>
  <si>
    <t>文山州</t>
  </si>
  <si>
    <t>普洱市</t>
  </si>
  <si>
    <t>西双版纳州</t>
  </si>
  <si>
    <t>楚雄州</t>
  </si>
  <si>
    <t>大理州</t>
  </si>
  <si>
    <t>保山市</t>
  </si>
  <si>
    <t>德宏州</t>
  </si>
  <si>
    <t>丽江市</t>
  </si>
  <si>
    <t>怒江州</t>
  </si>
  <si>
    <t>迪庆州</t>
  </si>
  <si>
    <t>临沧市</t>
  </si>
  <si>
    <t>二、预算数</t>
  </si>
  <si>
    <t>备注：经开区没有税收返还和转移支付，故次表为空表。</t>
  </si>
  <si>
    <t>1-8  2023年曲靖经开区本级“三公”经费预算财政拨款情况统计表</t>
  </si>
  <si>
    <t>项目</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</si>
  <si>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</si>
  <si>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</si>
  <si>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</si>
  <si>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</si>
  <si>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</si>
  <si>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</si>
  <si>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</si>
  <si>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</si>
  <si>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</si>
  <si>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2-1  2023年曲靖经开区政府性基金预算收入情况表</t>
  </si>
  <si>
    <t>2022年执行数</t>
  </si>
  <si>
    <t>预算数比上年执行数增长%</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</si>
  <si>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</si>
  <si>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</si>
  <si>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</si>
  <si>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</si>
  <si>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</si>
  <si>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</si>
  <si>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</si>
  <si>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</si>
  <si>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</si>
  <si>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</si>
  <si>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</si>
  <si>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</si>
  <si>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</si>
  <si>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</si>
  <si>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</si>
  <si>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</si>
  <si>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</si>
  <si>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</si>
  <si>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</si>
  <si>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</si>
  <si>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</si>
  <si>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</si>
  <si>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</si>
  <si>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</si>
  <si>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</si>
  <si>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</si>
  <si>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</si>
  <si>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</si>
  <si>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</si>
  <si>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</si>
  <si>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</si>
  <si>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</si>
  <si>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</si>
  <si>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</si>
  <si>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</si>
  <si>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</si>
  <si>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</si>
  <si>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</si>
  <si>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</si>
  <si>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</si>
  <si>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</si>
  <si>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</si>
  <si>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</si>
  <si>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</si>
  <si>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</si>
  <si>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</si>
  <si>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</si>
  <si>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</si>
  <si>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曲靖经开区政府性基金预算收入</t>
  </si>
  <si>
    <t>地方政府专项债务收入</t>
  </si>
  <si>
    <t>转移性收入</t>
  </si>
  <si>
    <t xml:space="preserve">  政府性基金转移收入</t>
  </si>
  <si>
    <t xml:space="preserve">     政府性基金补助收入</t>
  </si>
  <si>
    <t xml:space="preserve">     抗疫特别国债转移支付收入</t>
  </si>
  <si>
    <t xml:space="preserve">   上年结余收入</t>
  </si>
  <si>
    <t>各项收入合计</t>
  </si>
  <si>
    <t>2-2  2023年曲靖经开区政府性基金预算支出情况表</t>
  </si>
  <si>
    <t>项    目</t>
  </si>
  <si>
    <t>20707 国家电影事业发展专项资金及对应专项债务收入安排的支出</t>
  </si>
  <si>
    <t>2070701资助国产影片放映</t>
  </si>
  <si>
    <t>2070702资助城市影院</t>
  </si>
  <si>
    <t>2070703资助少数民族电影译制</t>
  </si>
  <si>
    <t>2070799其他国家电影事业发展专项资金支出</t>
  </si>
  <si>
    <t>20822 大中型水库移民后期扶持基金支出</t>
  </si>
  <si>
    <t>2082201移民补助</t>
  </si>
  <si>
    <t>2082202基础设施建设和经济发展</t>
  </si>
  <si>
    <t>2082299其他大中型水库移民后期扶持基金支出</t>
  </si>
  <si>
    <t>20823 小型水库移民扶助基金</t>
  </si>
  <si>
    <t>2082301移民补助</t>
  </si>
  <si>
    <t>2082302基础设施建设和经济发展</t>
  </si>
  <si>
    <t>2082399其他小型水库移民扶助基金支出</t>
  </si>
  <si>
    <t>21208 国有土地使用权出让收入及对应专项债务收入安排的支出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</si>
  <si>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</si>
  <si>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</si>
  <si>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</si>
  <si>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</si>
  <si>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</si>
  <si>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</si>
  <si>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</si>
  <si>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</si>
  <si>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</si>
  <si>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</si>
  <si>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</si>
  <si>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2120899其他国有土地使用权出让收入安排的支出</t>
  </si>
  <si>
    <t>21209 城市公用事业附加及对应专项债务收入安排的支出</t>
  </si>
  <si>
    <t>2120901城市公共设施</t>
  </si>
  <si>
    <t>2120902城市环境卫生</t>
  </si>
  <si>
    <t>2120903公有房屋</t>
  </si>
  <si>
    <t>2120904城市防洪</t>
  </si>
  <si>
    <t>2120999其他城市公用事业附加安排的支出</t>
  </si>
  <si>
    <t>21210 国有土地收益基金及对应专项债务收入安排的支出</t>
  </si>
  <si>
    <t>2121001征地和拆迁补偿支出</t>
  </si>
  <si>
    <t>2121002土地开发支出</t>
  </si>
  <si>
    <t>2121099其他国有土地收益基金支出</t>
  </si>
  <si>
    <t>21211 农业土地开发资金及对应专项债务收入安排的支出</t>
  </si>
  <si>
    <t>21212 新增建设用地有偿使用费及对应专项债务收入安排的支出</t>
  </si>
  <si>
    <t>2121201耕地开发专项支出</t>
  </si>
  <si>
    <t>2121202基本农田建设和保护支出</t>
  </si>
  <si>
    <t>2121203土地整理支出</t>
  </si>
  <si>
    <t>2121204用于地震灾后恢复重建的支出</t>
  </si>
  <si>
    <t>2121299其他新增建设用地土地有偿使用费安排的支出</t>
  </si>
  <si>
    <t>21213 城市基础设施配套费及对应专项债务收入安排的支出</t>
  </si>
  <si>
    <t>2121301城市公共设施</t>
  </si>
  <si>
    <t>2121302城市环境卫生</t>
  </si>
  <si>
    <t>2121303公有房屋</t>
  </si>
  <si>
    <t>2121304城市防洪</t>
  </si>
  <si>
    <t>2121399其他城市基础设施配套费安排的支出</t>
  </si>
  <si>
    <t>21214污水处理费及对应专项债务收入安排的支出</t>
  </si>
  <si>
    <t>2121401污水处理设施建设和运营</t>
  </si>
  <si>
    <t>2121402代征手续费</t>
  </si>
  <si>
    <t>2121499其他污水处理费安排的支出</t>
  </si>
  <si>
    <t>21215 土地储备专项债券收入安排的支出</t>
  </si>
  <si>
    <t>2121501 征地和拆迁补偿支出</t>
  </si>
  <si>
    <t>21360 新菜地开发建设基金及对应专项债务收入安排的支出</t>
  </si>
  <si>
    <t>2136001开发新菜地工程</t>
  </si>
  <si>
    <t>2136002改造老菜地工程</t>
  </si>
  <si>
    <t>2136003设备购置</t>
  </si>
  <si>
    <t>2136004技术培训与推广</t>
  </si>
  <si>
    <t>2136099其他新菜地开发建设基金支出</t>
  </si>
  <si>
    <t>21366 大中型水库库区基金及对应专项债务收入安排的支出</t>
  </si>
  <si>
    <t>2136601基础设施建设和经济发展</t>
  </si>
  <si>
    <t>2136602解决移民遗留问题</t>
  </si>
  <si>
    <t>2136603库区防护工程维护</t>
  </si>
  <si>
    <t>2136699其他大中型水库库区基金支出</t>
  </si>
  <si>
    <t>21369 国家重大水利工程建设基金及对应专项债务收入安排的支出</t>
  </si>
  <si>
    <t>2136901南水北调工程建设</t>
  </si>
  <si>
    <t>2136902三峡工程后续工作</t>
  </si>
  <si>
    <t>2136903地方重大水利工程建设</t>
  </si>
  <si>
    <t>2136999其他重大水利工程建设基金支出</t>
  </si>
  <si>
    <t>21462 车辆通行费及对应专项债务收入安排的支出</t>
  </si>
  <si>
    <t>2146201公路还贷</t>
  </si>
  <si>
    <t>2146202政府还贷公路养护</t>
  </si>
  <si>
    <t>2146203政府还贷公路管理</t>
  </si>
  <si>
    <t>2146299其他车辆通行费安排的支出</t>
  </si>
  <si>
    <t>21463 港口建设费及对应专项债务收入安排的支出</t>
  </si>
  <si>
    <t>2146301港口设施</t>
  </si>
  <si>
    <t>2146302航道建设和维护</t>
  </si>
  <si>
    <t>2146303航运保障系统建设</t>
  </si>
  <si>
    <t>2146399其他港口建设费安排的支出</t>
  </si>
  <si>
    <t>21464 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</si>
  <si>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</si>
  <si>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</si>
  <si>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</si>
  <si>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</si>
  <si>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</si>
  <si>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</si>
  <si>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</si>
  <si>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</si>
  <si>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21560 散装水泥专项资金及对应专项债务收入安排的支出</t>
  </si>
  <si>
    <t>2156001建设专用设施</t>
  </si>
  <si>
    <t>2156002专用设备购置和维修</t>
  </si>
  <si>
    <t>2156003贷款贴息</t>
  </si>
  <si>
    <t>2156004技术研发与推广</t>
  </si>
  <si>
    <t>2156005宣传</t>
  </si>
  <si>
    <t>2156099其他散装水泥专项资金支出</t>
  </si>
  <si>
    <t>21561 新型墙体材料专项基金及对应专项债务收入安排的支出</t>
  </si>
  <si>
    <t>2156101技改贴息和补助</t>
  </si>
  <si>
    <t>2156102技术研发和推广</t>
  </si>
  <si>
    <t>2156103示范项目补贴</t>
  </si>
  <si>
    <t>2156104宣传和培训</t>
  </si>
  <si>
    <t>2156199其他新型墙体材料专项基金支出</t>
  </si>
  <si>
    <t>21562 农网还贷资金支出</t>
  </si>
  <si>
    <t>2156201中央农网还贷资金支出</t>
  </si>
  <si>
    <t>2156202地方农网还贷资金支出</t>
  </si>
  <si>
    <t>2156299其他农网还贷资金支出</t>
  </si>
  <si>
    <t>21660 旅游发展基金支出</t>
  </si>
  <si>
    <t>2166001宣传促销</t>
  </si>
  <si>
    <t>2166002行业规划</t>
  </si>
  <si>
    <t>2166003旅游事业补助</t>
  </si>
  <si>
    <t>2166004地方旅游开发项目补助</t>
  </si>
  <si>
    <t>2166099其他旅游发展基金支出</t>
  </si>
  <si>
    <t>21704 金融调控支出</t>
  </si>
  <si>
    <t>2170402中央特别国债经营基金支出</t>
  </si>
  <si>
    <t>2170403中央特别国债经营基金财务支出</t>
  </si>
  <si>
    <t>229 其他支出</t>
  </si>
  <si>
    <t>22904 其他政府性基金及对应专项债务收入安排的支出</t>
  </si>
  <si>
    <t xml:space="preserve">2290402其他地方自行试点项目收益专项债券收入安排的支出  </t>
  </si>
  <si>
    <t>22908  彩票发行销售机构业务费安排的支出</t>
  </si>
  <si>
    <t>2290804福利彩票销售机构的业务费支出</t>
  </si>
  <si>
    <t>2290808彩票市场调控资金支出</t>
  </si>
  <si>
    <t>2290899其他彩票发行销售机构业务费安排的支出</t>
  </si>
  <si>
    <t>22960 彩票公益金安及对应专项债务收入排的支出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</si>
  <si>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</si>
  <si>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</si>
  <si>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</si>
  <si>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</si>
  <si>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</si>
  <si>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</si>
  <si>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</si>
  <si>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2296011用于扶贫的彩票公益金支出</t>
  </si>
  <si>
    <t>2296012用于法律援助的彩票公益金支出</t>
  </si>
  <si>
    <t>2296013用于城乡医疗救助的彩票公益金支出</t>
  </si>
  <si>
    <t>2296099用于其他社会公益事业的彩票公益金支出</t>
  </si>
  <si>
    <t>23204地方政府专项债务付息支出</t>
  </si>
  <si>
    <t>23304地方政府专项债务发行费用支出</t>
  </si>
  <si>
    <t>234 抗疫特别国债安排的支出</t>
  </si>
  <si>
    <t xml:space="preserve">  23401基础设施建设</t>
  </si>
  <si>
    <t xml:space="preserve">   23402 抗疫相关支出</t>
  </si>
  <si>
    <t>230 转移性支出</t>
  </si>
  <si>
    <t>23004 政府性基金转移支付</t>
  </si>
  <si>
    <t>23008 调出资金</t>
  </si>
  <si>
    <t>23009 年终结余</t>
  </si>
  <si>
    <t>23011债务转贷支出</t>
  </si>
  <si>
    <t>23104 地方政府专项债务还本支出</t>
  </si>
  <si>
    <t>2-3  2022年曲靖经开区本级政府性基金预算收入情况表</t>
  </si>
  <si>
    <t>2021年执行数</t>
  </si>
  <si>
    <t>比上年执行数增长%</t>
  </si>
  <si>
    <t>曲靖经开区本级政府性基金预算收入</t>
  </si>
  <si>
    <t xml:space="preserve">   政府性基金补助收入</t>
  </si>
  <si>
    <t xml:space="preserve">     政府性基金上解收入</t>
  </si>
  <si>
    <t>2-4  2022年曲靖经开区本级政府性基金预算支出情况表</t>
  </si>
  <si>
    <t>2-5  2023年曲靖经开区本级政府性基金支出表(对下转移支付)</t>
  </si>
  <si>
    <t>比上年预算数增长%</t>
  </si>
  <si>
    <t>一、文化旅游体育与传媒支出</t>
  </si>
  <si>
    <t>二、社会保障和就业支出</t>
  </si>
  <si>
    <t>三、节能环保支出</t>
  </si>
  <si>
    <t>四、城乡社区支出</t>
  </si>
  <si>
    <t>五、农林水支出</t>
  </si>
  <si>
    <t>六、交通运输支出</t>
  </si>
  <si>
    <t>七、资源勘探工业信息等支出</t>
  </si>
  <si>
    <t>八、其他支出</t>
  </si>
  <si>
    <t>九、债务付息支出</t>
  </si>
  <si>
    <t>十、债务发行费用支出</t>
  </si>
  <si>
    <t>十一、抗疫特别国债安排的支出</t>
  </si>
  <si>
    <t>本年支出小计</t>
  </si>
  <si>
    <t>备注：经开区没有对下转移支付，故此表为空表。</t>
  </si>
  <si>
    <t>3-1  2023年曲靖经开区国有资本经营收入预算情况表</t>
  </si>
  <si>
    <r>
      <rPr>
        <sz val="14"/>
        <rFont val="MS Serif"/>
        <family val="1"/>
      </rPr>
      <t xml:space="preserve">    </t>
    </r>
    <r>
      <rPr>
        <sz val="14"/>
        <color indexed="8"/>
        <rFont val="宋体"/>
        <family val="3"/>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</si>
  <si>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</si>
  <si>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</si>
  <si>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</si>
  <si>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</si>
  <si>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</si>
  <si>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</si>
  <si>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</si>
  <si>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</si>
  <si>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</si>
  <si>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</si>
  <si>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</si>
  <si>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</si>
  <si>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</si>
  <si>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family val="3"/>
        <charset val="134"/>
      </rPr>
      <t xml:space="preserve">  </t>
    </r>
    <r>
      <rPr>
        <sz val="14"/>
        <rFont val="宋体"/>
        <family val="3"/>
        <charset val="134"/>
      </rPr>
      <t xml:space="preserve"> </t>
    </r>
    <r>
      <rPr>
        <sz val="14"/>
        <rFont val="宋体"/>
        <family val="3"/>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</si>
  <si>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</si>
  <si>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</si>
  <si>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</si>
  <si>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</si>
  <si>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</si>
  <si>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</si>
  <si>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</si>
  <si>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</si>
  <si>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</si>
  <si>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</si>
  <si>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</si>
  <si>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</si>
  <si>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</si>
  <si>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</si>
  <si>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</si>
  <si>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</si>
  <si>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</si>
  <si>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</si>
  <si>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</si>
  <si>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</si>
  <si>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全省国有资本经营收入</t>
  </si>
  <si>
    <t>上年结转</t>
  </si>
  <si>
    <t>账务调整收入</t>
  </si>
  <si>
    <t>3-2  2023年曲靖经开区国有资本经营支出预算情况表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</si>
  <si>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</si>
  <si>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</si>
  <si>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</si>
  <si>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</si>
  <si>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</si>
  <si>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</si>
  <si>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</si>
  <si>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</si>
  <si>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</si>
  <si>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</si>
  <si>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</si>
  <si>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</si>
  <si>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</si>
  <si>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</si>
  <si>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</si>
  <si>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</si>
  <si>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</si>
  <si>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</si>
  <si>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</si>
  <si>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全省国有资本经营支出</t>
  </si>
  <si>
    <t>转移性支出</t>
  </si>
  <si>
    <t>国有资本经营预算转移支付</t>
  </si>
  <si>
    <t>调出资金</t>
  </si>
  <si>
    <t>结转下年</t>
  </si>
  <si>
    <t>各项支出合计</t>
  </si>
  <si>
    <t>3-3  2023年曲靖经开区本级国有资本经营收入预算情况表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</si>
  <si>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</si>
  <si>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</si>
  <si>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</si>
  <si>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</si>
  <si>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</si>
  <si>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</si>
  <si>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</si>
  <si>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</si>
  <si>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</si>
  <si>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省本级国有资本经营收入</t>
  </si>
  <si>
    <t>3-4  2023年曲靖经开区本级国有资本经营支出预算情况表</t>
  </si>
  <si>
    <t>项   目</t>
  </si>
  <si>
    <t xml:space="preserve">    "三供一业"移交补助支出</t>
  </si>
  <si>
    <t xml:space="preserve">   其他金融国有资本经营预算支出</t>
  </si>
  <si>
    <t>省本级国有资本经营支出</t>
  </si>
  <si>
    <t>3-5  2023年曲靖经开区本级国有资本经营预算转移支付表（分地区）</t>
  </si>
  <si>
    <t>地  区</t>
  </si>
  <si>
    <t>预算数</t>
  </si>
  <si>
    <t>合  计</t>
  </si>
  <si>
    <t>3-6  2023年曲靖经开区本级国有资本经营预算转移支付表（分项目）</t>
  </si>
  <si>
    <t>项目名称</t>
  </si>
  <si>
    <t>4-1  2023年曲靖经开区社会保险基金收入预算情况表</t>
  </si>
  <si>
    <t xml:space="preserve">  基本养老保险基金收入</t>
  </si>
  <si>
    <t xml:space="preserve">  失业保险基金收入</t>
  </si>
  <si>
    <t xml:space="preserve">  基本医疗保险基金收入</t>
  </si>
  <si>
    <t xml:space="preserve">  工伤保险基金收入</t>
  </si>
  <si>
    <t xml:space="preserve">  生育保险基金收入</t>
  </si>
  <si>
    <t xml:space="preserve">  城镇居民基本医疗保险基金收入</t>
  </si>
  <si>
    <t xml:space="preserve">  城乡居民基本养老保险基金收入</t>
  </si>
  <si>
    <t xml:space="preserve">  机关事业单位基本养老保险基金收入</t>
  </si>
  <si>
    <t xml:space="preserve">  其他社会保险基金收入</t>
  </si>
  <si>
    <t>本年收入小计</t>
  </si>
  <si>
    <t xml:space="preserve">  专项转移支付收入</t>
  </si>
  <si>
    <t xml:space="preserve">    专项补助收入</t>
  </si>
  <si>
    <t xml:space="preserve">    专项上解收入</t>
  </si>
  <si>
    <t xml:space="preserve">  上年结余收入</t>
  </si>
  <si>
    <t xml:space="preserve">  调入资金</t>
  </si>
  <si>
    <t>4-2  2023年曲靖经开区社会保险基金支出预算情况表</t>
  </si>
  <si>
    <r>
      <rPr>
        <sz val="14"/>
        <rFont val="宋体"/>
        <family val="3"/>
        <charset val="134"/>
      </rPr>
      <t xml:space="preserve">    </t>
    </r>
    <r>
      <rPr>
        <sz val="14"/>
        <color indexed="8"/>
        <rFont val="宋体"/>
        <family val="3"/>
        <charset val="134"/>
      </rPr>
      <t>单位：万元</t>
    </r>
  </si>
  <si>
    <t xml:space="preserve">  基本养老保险基金支出</t>
  </si>
  <si>
    <t xml:space="preserve">  失业保险基金支出</t>
  </si>
  <si>
    <t xml:space="preserve">  基本医疗保险基金支出</t>
  </si>
  <si>
    <t xml:space="preserve">  工伤保险基金支出</t>
  </si>
  <si>
    <t xml:space="preserve">  生育保险基金支出</t>
  </si>
  <si>
    <t xml:space="preserve">  城镇居民基本医疗保险基金支出</t>
  </si>
  <si>
    <t xml:space="preserve">  城乡居民基本养老保险基金支出</t>
  </si>
  <si>
    <t xml:space="preserve">  机关事业单位基本养老保险基金</t>
  </si>
  <si>
    <t xml:space="preserve">  其他社会保险基金支出</t>
  </si>
  <si>
    <t xml:space="preserve">  专项转移支付</t>
  </si>
  <si>
    <t xml:space="preserve">    专项补助支出</t>
  </si>
  <si>
    <t xml:space="preserve">    专项上解支出</t>
  </si>
  <si>
    <t xml:space="preserve">  调出资金</t>
  </si>
  <si>
    <t xml:space="preserve">  年终结余</t>
  </si>
  <si>
    <t>4-3  2023年曲靖经开区本级社会保险基金收入预算情况表</t>
  </si>
  <si>
    <t>4-4  2022年曲靖经开区本级社会保险基金支出预算情况表</t>
  </si>
  <si>
    <t>没有数据，省级不经办</t>
  </si>
  <si>
    <t>5-1  曲靖经开区2023年地方政府债务限额及余额预算情况表</t>
  </si>
  <si>
    <t>单位：亿元</t>
  </si>
  <si>
    <t>地   区</t>
  </si>
  <si>
    <t>2022年债务限额</t>
  </si>
  <si>
    <t>2023年债务余额预计执行数</t>
  </si>
  <si>
    <t>一般债务</t>
  </si>
  <si>
    <t>专项债务</t>
  </si>
  <si>
    <t>公  式</t>
  </si>
  <si>
    <t>A=B+C</t>
  </si>
  <si>
    <t>B</t>
  </si>
  <si>
    <t>C</t>
  </si>
  <si>
    <t>D=E+F</t>
  </si>
  <si>
    <t>E</t>
  </si>
  <si>
    <t>F</t>
  </si>
  <si>
    <t>曲靖经开区合计</t>
  </si>
  <si>
    <t>曲靖经开区</t>
  </si>
  <si>
    <t>注：1.本表反映上一年度本地区、本级及分地区地方政府债务限额及余额预计执行数。</t>
  </si>
  <si>
    <t xml:space="preserve">    2.本表由县级以上地方各级财政部门在本级人民代表大会批准预算后二十日内公开。</t>
  </si>
  <si>
    <t>昆明市2021年地方政府债务限额及余额预算情况表</t>
  </si>
  <si>
    <t>（以昆明市为例）</t>
  </si>
  <si>
    <t>2021年债务限额</t>
  </si>
  <si>
    <t>2021年债务余额预计执行数</t>
  </si>
  <si>
    <t xml:space="preserve">  昆明市</t>
  </si>
  <si>
    <t xml:space="preserve">    昆明市本级</t>
  </si>
  <si>
    <t xml:space="preserve">    五华区</t>
  </si>
  <si>
    <t xml:space="preserve">    盘龙区</t>
  </si>
  <si>
    <t>5-2  曲靖经开区2022年地方政府一般债务余额情况表</t>
  </si>
  <si>
    <t>执行数</t>
  </si>
  <si>
    <t>一、2021年末地方政府一般债务余额实际数</t>
  </si>
  <si>
    <t>二、2022年末地方政府一般债务余额限额</t>
  </si>
  <si>
    <t>三、2022年地方政府一般债务发行额</t>
  </si>
  <si>
    <t xml:space="preserve">   中央转贷地方的国际金融组织和外国政府贷款</t>
  </si>
  <si>
    <t xml:space="preserve">   2022年地方政府一般债券发行额</t>
  </si>
  <si>
    <t>四、2022年地方政府一般债务还本额</t>
  </si>
  <si>
    <t>五、2022年末地方政府一般债务余额预计执行数</t>
  </si>
  <si>
    <t>六、2023年地方财政赤字</t>
  </si>
  <si>
    <t>七、2023年地方政府一般债务余额限额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</si>
  <si>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</si>
  <si>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曲靖经开区本级2022年地方政府一般债务余额情况表</t>
  </si>
  <si>
    <t>5-4  曲靖经开区2022年地方政府专项债务余额情况表</t>
  </si>
  <si>
    <t>一、2021年末地方政府专项债务余额实际数</t>
  </si>
  <si>
    <t>二、2022年末地方政府专项债务余额限额</t>
  </si>
  <si>
    <t>三、2022年地方政府专项债务发行额</t>
  </si>
  <si>
    <t>四、2022年地方政府专项债务还本额</t>
  </si>
  <si>
    <t>五、2022年末地方政府专项债务余额预计执行数</t>
  </si>
  <si>
    <t>六、2023年地方政府专项债务新增限额</t>
  </si>
  <si>
    <t>七、2022年末地方政府专项债务余额限额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</si>
  <si>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</si>
  <si>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曲靖经开区本级2022年地方政府专项债务余额情况表</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</si>
  <si>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</si>
  <si>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曲靖经开区地方政府债券发行及还本
付息情况表</t>
  </si>
  <si>
    <t>公式</t>
  </si>
  <si>
    <t>本地区</t>
  </si>
  <si>
    <t>本级</t>
  </si>
  <si>
    <t>一、2022年发行预计执行数</t>
  </si>
  <si>
    <t>A=B+D</t>
  </si>
  <si>
    <t>（一）一般债券</t>
  </si>
  <si>
    <t xml:space="preserve">   其中：再融资债券</t>
  </si>
  <si>
    <t>（二）专项债券</t>
  </si>
  <si>
    <t>D</t>
  </si>
  <si>
    <t>二、2022年还本预计执行数</t>
  </si>
  <si>
    <t>F=G+H</t>
  </si>
  <si>
    <t>G</t>
  </si>
  <si>
    <t>H</t>
  </si>
  <si>
    <t>三、2022年付息预计执行数</t>
  </si>
  <si>
    <t>I=J+K</t>
  </si>
  <si>
    <t>J</t>
  </si>
  <si>
    <t>K</t>
  </si>
  <si>
    <t>四、2023年还本预算数</t>
  </si>
  <si>
    <t>L=M+O</t>
  </si>
  <si>
    <t>M</t>
  </si>
  <si>
    <t xml:space="preserve">   其中：再融资</t>
  </si>
  <si>
    <t xml:space="preserve">      财政预算安排 </t>
  </si>
  <si>
    <t>N</t>
  </si>
  <si>
    <t>O</t>
  </si>
  <si>
    <t xml:space="preserve">      财政预算安排</t>
  </si>
  <si>
    <t>P</t>
  </si>
  <si>
    <t>五、2023年付息预算数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</si>
  <si>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</si>
  <si>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</si>
  <si>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</si>
  <si>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</si>
  <si>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曲靖经开区2023年地方政府债务限额提前下达情况表</t>
  </si>
  <si>
    <t>下级</t>
  </si>
  <si>
    <t>一、2022年地方政府债务限额</t>
  </si>
  <si>
    <t>其中： 一般债务限额</t>
  </si>
  <si>
    <t xml:space="preserve">       专项债务限额</t>
  </si>
  <si>
    <t>二、提前下达的2023年新增地方政府债务限额</t>
  </si>
  <si>
    <t>注：本表反映本地区及本级年初预算中列示提前下达的新增地方政府债务限额情况，由县级以上地方各级财政部门在本级人民代表大会批准预算后二十日内公开。</t>
  </si>
  <si>
    <t>5-8  曲靖经开区2023年年初新增地方政府债券资金安排表</t>
  </si>
  <si>
    <t>序号</t>
  </si>
  <si>
    <t>项目类型</t>
  </si>
  <si>
    <t>项目主管部门</t>
  </si>
  <si>
    <t>债券性质</t>
  </si>
  <si>
    <t>债券规模</t>
  </si>
  <si>
    <t>...</t>
  </si>
  <si>
    <t>注：本表反映本级当年提前下达的新增地方政府债券资金使用安排，由县级以上地方各级财政部门在本级人民代表大会批准预算后二十日内公开。</t>
  </si>
  <si>
    <t>6-1   2022年曲靖经开区重大政策和重点项目绩效目标表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</si>
  <si>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</si>
  <si>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</si>
  <si>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</si>
  <si>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</si>
  <si>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</si>
  <si>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</si>
  <si>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</si>
  <si>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</si>
  <si>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</si>
  <si>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</si>
  <si>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曲靖经济技术开发区规划建设局</t>
  </si>
  <si>
    <t>2021年工程建设经费项目</t>
  </si>
  <si>
    <t>完工道路新建工程、截污干管工程、景观绿化工程、电力基础设施工程及道路亮化工程等，共89个；在建道路新建工程、明渠改道工程、人工湿地工程、水库泄洪通道工程、游园工程、河道景观绿化工程、加油站场地平整、电力基础设施及高压线迁改工程等，共22个。</t>
  </si>
  <si>
    <t>产出指标</t>
  </si>
  <si>
    <t>产出质量</t>
  </si>
  <si>
    <t>项目验收情况</t>
  </si>
  <si>
    <t>反映项目建设是否通过验收</t>
  </si>
  <si>
    <t>是否通过验收</t>
  </si>
  <si>
    <t>定性指标</t>
  </si>
  <si>
    <t>产出实效</t>
  </si>
  <si>
    <t>项目完成及时性</t>
  </si>
  <si>
    <t>用于反映和考核项目按计划时间推进完成的及时情况</t>
  </si>
  <si>
    <t>项目推进及完成情况</t>
  </si>
  <si>
    <t>效益指标</t>
  </si>
  <si>
    <t>社会效益</t>
  </si>
  <si>
    <t>提高项目区域内居民生活水平和质量</t>
  </si>
  <si>
    <t>考核环城南路（学府路-宁州路）道路新建工程项目实施后对提高项目区域内居民生活水平和质量的作用。</t>
  </si>
  <si>
    <t>道路新建工程项目实施后对提高项目区域内居民生活水平和质量的作用</t>
  </si>
  <si>
    <t>对提高项目区域内居民生活水平和质量的作用</t>
  </si>
  <si>
    <t>经济效益</t>
  </si>
  <si>
    <t>促进项目区域内经济发展</t>
  </si>
  <si>
    <t>考核环城南路（学府路-宁州路）道路新建工程项目实施后对促进项目区域内经济发展的作用。</t>
  </si>
  <si>
    <t>道路新建工程项目实施后对促进项目区域内经济发展的作用。</t>
  </si>
  <si>
    <t>道路新建工程项目实施后对促进项目区域内经济发展的作用</t>
  </si>
  <si>
    <t>曲靖经济技术开发区地方事务局</t>
  </si>
  <si>
    <t>2021年就业补助资金项目</t>
  </si>
  <si>
    <t>资金按照各级《就业补助资金管理办法》规定的支出范围和标准使用；确保完成年度城镇新增就业的目标任务；确保年末城镇登记失业率保持在目标范围内。</t>
  </si>
  <si>
    <t>产出数量</t>
  </si>
  <si>
    <t>职业培训补贴完成情况</t>
  </si>
  <si>
    <t xml:space="preserve">
职业培训补贴完成率=实际培训补贴人数/计划培训补贴数*100%</t>
  </si>
  <si>
    <t>①完成率≥98%，得4分；                                            ②完成率＜98%，得分=完成率*4分</t>
  </si>
  <si>
    <t>定量指标</t>
  </si>
  <si>
    <t>反映职业培训补贴完成情况。</t>
  </si>
  <si>
    <t>职业培训质量</t>
  </si>
  <si>
    <t xml:space="preserve">
培训机构资格审查完备性、培训课程合理性、培训实施规范性。</t>
  </si>
  <si>
    <t xml:space="preserve">培训机构依法设置、师资和实训落实到位，得2分，缺少一项，扣1分。                                 </t>
  </si>
  <si>
    <t>用以反映培训补贴的产出质量，培训机构是否合规、培训课程是否合理、培训实施是否规范</t>
  </si>
  <si>
    <t>政策宣传知晓度</t>
  </si>
  <si>
    <t>通过对社会群众现场调查，反映就业补贴政策的宣传情况。</t>
  </si>
  <si>
    <t>政策知晓率=满意问卷份数/有效问卷份数×100%</t>
  </si>
  <si>
    <t>曲靖经济技术开发区行政审批局</t>
  </si>
  <si>
    <t>审管联动智慧政务综合管理平台建设项目</t>
  </si>
  <si>
    <t>按照放管服”改革和“互联网＋政务服务”工作要求，为进一步深入推进经开区相对集中行政许可权改革工作，实现政务服务精确供给，提高服务效能，降低办事成本，达到信息联通、信息共享、审管分离、审管联动、高效审批、高效监管、精准监察、科学决策的目的，经开区建设一个集审批、监管、执法、服务、监察、分析等为一体的“经开区审管联动智慧政务综合管理平台。</t>
  </si>
  <si>
    <t>平台投入使用情况</t>
  </si>
  <si>
    <t>考核审管联动智慧政务综合管理平台建设完成后投入使用情况。</t>
  </si>
  <si>
    <t>审管联动智慧政务综合管理平台建设完成后是否投入使用。</t>
  </si>
  <si>
    <t>硬件设备配置完成情况</t>
  </si>
  <si>
    <t>考核智能政务大厅配套硬件设备及配套机房设备购置完成情况。</t>
  </si>
  <si>
    <t>是否完成智能政务大厅配套硬件设备及配套机房设备购置</t>
  </si>
  <si>
    <t>数据安全</t>
  </si>
  <si>
    <t>考核审管联动智慧政务综合管理平台数据是否得到安全储存并实现备份；是否签订信息保密协议，不存在信息泄露的情况；相关数据是否可提取；是否出现数据安全问题等。</t>
  </si>
  <si>
    <t>①数据是否得到安全储存并实现备份；
②系统运维单位或人员是否与部门签订《保密协议》；
③相关数据是否可提取；
④是否出现数据安全问题。</t>
  </si>
  <si>
    <t>审管联动智慧政务综合管理平台数据是否得到安全储存并实现备份；是否签订信息保密协议，不存在信息泄露的情况；相关数据是否可提取；是否出现数据安全问题等。</t>
  </si>
  <si>
    <t>可持续影响</t>
  </si>
  <si>
    <t>平台运维情况</t>
  </si>
  <si>
    <t>考核平台运维情况。</t>
  </si>
  <si>
    <t>①是否为保障平台正常运行为制定平台使用制度、监督管理制度等；
②是否为保障系统软件及数据安全而制定相应的保障措施；
③是否配备专人负责平台日常运行管理工作。</t>
  </si>
  <si>
    <t>曲靖经济技术开发区招商局（商务局）</t>
  </si>
  <si>
    <t>2022年海关综合用房建设项目</t>
  </si>
  <si>
    <t>通过实施曲靖海关综合用房建设项目，解决曲靖当地企业需异地报关报检的问题，提高企业扩大进出口业务的积极性，促进曲靖开放型经济快速发展，更好地发展曲靖的出口加工、保税物流和现代商贸物流产业，促进区域贸易及经济的发展。</t>
  </si>
  <si>
    <t>建筑面积完成率</t>
  </si>
  <si>
    <t>设计的建筑面积20,922.98㎡，实际完成率达到100%。</t>
  </si>
  <si>
    <t>设计的建筑面积20,922.98㎡，实际完成率达到100%，按实际完成的建筑面积的比例得分</t>
  </si>
  <si>
    <t>设计的建筑面积20,922.98㎡，实际完成率达到100%，按实际完成的建筑面积的比例得分。</t>
  </si>
  <si>
    <t>完成及时率</t>
  </si>
  <si>
    <t>项目实际提前完成时间与计划完成时间的比率，用以反映和考核项目产出时效目标的实现程度。</t>
  </si>
  <si>
    <t>完成及时率=[（计划完成时间-实际完成时间）/计划完成时间]×100%。</t>
  </si>
  <si>
    <t>社会群众认可度</t>
  </si>
  <si>
    <t>项目实施对社会发展所带来的直接或间接影响情况。</t>
  </si>
  <si>
    <t>①社会公众是否知晓曲靖海关的设立；
②曲靖海关的设立是否有利于提升曲靖的对外开放形象，为曲靖市申建综保区、云南自贸区、跨境电商等特殊监管区提供基础条件；
③曲靖海关的设立是否可以帮助曲靖工农业产品便捷走出国门，帮助曲靖扩大进出口贸易规模，更好地服务地方经济发展。</t>
  </si>
  <si>
    <t>满意度</t>
  </si>
  <si>
    <t>受益群众的满意度</t>
  </si>
  <si>
    <t>反映群众或服务对象认可满意度。</t>
  </si>
  <si>
    <t>群众或服务对象认可满意度。</t>
  </si>
  <si>
    <t>曲靖经济技术开发区社会事业局</t>
  </si>
  <si>
    <t>学校建设项目专项资金</t>
  </si>
  <si>
    <t>2021年完成西苑小学、北附学生宿舍建设项目竣工并投入使用，确保建校工程款支付到位，按既定目标西苑小学容纳2160个学生、北附学生宿舍容纳1200个寄宿学生</t>
  </si>
  <si>
    <t>西苑小学建设完成情况</t>
  </si>
  <si>
    <t>西苑小学项目总建筑面积22226.45平方米。用以评价和反映项目产出是否达到预定计划。</t>
  </si>
  <si>
    <t xml:space="preserve">①西苑小学预定完成的建筑个数目标：新建二栋教学楼、一栋综合楼、一栋艺体馆、二栋学生宿舍、一栋食堂及一栋看台主席台、附属工程（室外道路、室外绿化等）。 </t>
  </si>
  <si>
    <t>验收合格率</t>
  </si>
  <si>
    <t>完成项目的质量达标产出数与实际产出数的比率，用以反映和考核项目产出质量目标的实现程度。</t>
  </si>
  <si>
    <t>①质量达标产出数：一定时期（本年度或项目期）内实际达到既定质量标准的建设项目或服务；
②项目验收合格率=（质量达标产出数/实际产出数）×100%。</t>
  </si>
  <si>
    <t>改善学校教学条件</t>
  </si>
  <si>
    <t>用以考核项目建设完成后产生的社会效益，反映学生及家长对改善学校教学条件的认可情况。</t>
  </si>
  <si>
    <t>①认可率=A类调查问卷认可率×60%+B类调查问卷认可率×20%+C类调查问卷认可率×20%；</t>
  </si>
  <si>
    <t>新增适龄儿童学位数量</t>
  </si>
  <si>
    <t>用以考核项目建设完成后新增适龄儿童学位数量的情况。</t>
  </si>
  <si>
    <t>①西苑小学建成后，是否按既定目标容纳2160个学生（建设48班，每班容纳45人）；</t>
  </si>
  <si>
    <t>6-2  曲靖经开区重点工作情况解释说明汇总表</t>
  </si>
  <si>
    <t>重点工作</t>
  </si>
  <si>
    <t>2023年工作重点及工作情况</t>
  </si>
  <si>
    <t>一般公共预算收入目标</t>
  </si>
  <si>
    <t>一般公共预算收入增幅4%</t>
  </si>
  <si>
    <t>组织收入，强化收缴</t>
  </si>
  <si>
    <t>全力抓好税收收入、非税收入的入库，确保应收尽收。一是及时分解下达收入任务。对市委、市政府明确的财政收入任务逐级分解落实，及时下达到各征收机关；二是加强与各征收机关沟通联系，密切关注经济结构、税源结构和重点企业的变化，努力按序时均衡入库；三是抓好各类税源、各项税种的征收管理；四是加强对非税收入收缴监管，切实发挥“以票控收”的作用；五是积极组织开发区土地出让金征收及其相关税款的代征代缴工作。</t>
  </si>
  <si>
    <t>优化支出，确保“六保、六稳”兜底</t>
  </si>
  <si>
    <t>一是牢固树立过紧日子的思想，坚持有增有减，有保有控，坚决反对铺张浪费行为，努力做好增收节支工作；二是进一步加大对三农、教育资金和社保资金力度，确保民生工程配套资金需要；三是积极筹措和调度资金，确保城市重点基础设施工程建设的资金需要。</t>
  </si>
  <si>
    <t>严格预算，强化监督</t>
  </si>
  <si>
    <t>一是继续深化预算制度改革，全面推行预、决算信息公开制度，实现阳光财政的新跨越；二是进一步深化非税收入管理改革，完善和规范非税收入收缴各项管理制度；三是完善国库集中支付制度改革，进一步扩大专项资金的财政直接收付范围，尽快形成统一、集中、高效的财政资金支付体系；四是继续清理和盘活财政存量资金，提高财政资金效益。</t>
  </si>
  <si>
    <t>绩效评价</t>
  </si>
  <si>
    <t>按照深化财税体制改革和建立现代化财政制度的总体要求，实施政府预算绩效管理，收入方面，重点关注收入结构、征收效率和优惠政策实施效果，支出方面，重点关注预算资金配置效率、使用效益，特别是重大政策和项目实施效果；坚持把财政资金绩效管理作为提高财政支出效率、加强项目绩效水平的重要抓手，不断健全绩效评价结果与预算安排和政策调整挂钩机制，把预算绩效评价结果作为下一年度预算编制的参考依据，使预算绩效管理和预算编制更加规范化、科学化。</t>
  </si>
  <si>
    <t>债务管理</t>
  </si>
  <si>
    <t>进一步健全地方政府债务风险防控体系，多途径、多渠道、多方式化解存量债务，坚决遏制隐形债务发生，确保政府债务风险可控，监控管理使用好债务资金。强化专项债发行与使用管理，确保资金使用安全，重点监控项目进度及资金使用进度。</t>
  </si>
  <si>
    <t>2130309水行政执法监督</t>
  </si>
</sst>
</file>

<file path=xl/styles.xml><?xml version="1.0" encoding="utf-8"?>
<styleSheet xmlns="http://schemas.openxmlformats.org/spreadsheetml/2006/main">
  <numFmts count="30">
    <numFmt numFmtId="41" formatCode="_ * #,##0_ ;_ * \-#,##0_ ;_ * &quot;-&quot;_ ;_ @_ "/>
    <numFmt numFmtId="43" formatCode="_ * #,##0.00_ ;_ * \-#,##0.00_ ;_ * &quot;-&quot;??_ ;_ @_ "/>
    <numFmt numFmtId="176" formatCode="#,##0_ "/>
    <numFmt numFmtId="177" formatCode="0.0%"/>
    <numFmt numFmtId="178" formatCode="_(* #,##0_);_(* \(#,##0\);_(* &quot;-&quot;??_);_(@_)"/>
    <numFmt numFmtId="179" formatCode="#,##0_ ;[Red]\-#,##0\ "/>
    <numFmt numFmtId="180" formatCode="0_ "/>
    <numFmt numFmtId="181" formatCode="#,##0.000000"/>
    <numFmt numFmtId="182" formatCode="_(&quot;$&quot;* #,##0_);_(&quot;$&quot;* \(#,##0\);_(&quot;$&quot;* &quot;-&quot;_);_(@_)"/>
    <numFmt numFmtId="183" formatCode="&quot;$&quot;\ #,##0.00_-;[Red]&quot;$&quot;\ #,##0.00\-"/>
    <numFmt numFmtId="184" formatCode="#,##0.00_);[Red]\(#,##0.00\)"/>
    <numFmt numFmtId="185" formatCode="&quot;$&quot;\ #,##0_-;[Red]&quot;$&quot;\ #,##0\-"/>
    <numFmt numFmtId="186" formatCode="_-* #,##0_-;\-* #,##0_-;_-* &quot;-&quot;_-;_-@_-"/>
    <numFmt numFmtId="187" formatCode="#,##0_);[Red]\(#,##0\)"/>
    <numFmt numFmtId="188" formatCode="_(&quot;$&quot;* #,##0.00_);_(&quot;$&quot;* \(#,##0.00\);_(&quot;$&quot;* &quot;-&quot;??_);_(@_)"/>
    <numFmt numFmtId="189" formatCode="&quot;$&quot;#,##0.00_);[Red]\(&quot;$&quot;#,##0.00\)"/>
    <numFmt numFmtId="190" formatCode="\$#,##0.00;\(\$#,##0.00\)"/>
    <numFmt numFmtId="192" formatCode="_(* #,##0_);_(* \(#,##0\);_(* &quot;-&quot;_);_(@_)"/>
    <numFmt numFmtId="193" formatCode="0.0"/>
    <numFmt numFmtId="194" formatCode="&quot;$&quot;#,##0_);[Red]\(&quot;$&quot;#,##0\)"/>
    <numFmt numFmtId="195" formatCode="#,##0;\(#,##0\)"/>
    <numFmt numFmtId="196" formatCode="#,##0.0_);\(#,##0.0\)"/>
    <numFmt numFmtId="197" formatCode="_-* #,##0.00_-;\-* #,##0.00_-;_-* &quot;-&quot;??_-;_-@_-"/>
    <numFmt numFmtId="199" formatCode="_-&quot;$&quot;\ * #,##0_-;_-&quot;$&quot;\ * #,##0\-;_-&quot;$&quot;\ * &quot;-&quot;_-;_-@_-"/>
    <numFmt numFmtId="200" formatCode="0.00_ "/>
    <numFmt numFmtId="201" formatCode="_-&quot;$&quot;\ * #,##0.00_-;_-&quot;$&quot;\ * #,##0.00\-;_-&quot;$&quot;\ * &quot;-&quot;??_-;_-@_-"/>
    <numFmt numFmtId="202" formatCode="0\.0,&quot;0&quot;"/>
    <numFmt numFmtId="203" formatCode="\$#,##0;\(\$#,##0\)"/>
    <numFmt numFmtId="204" formatCode="yy\.mm\.dd"/>
    <numFmt numFmtId="205" formatCode="_(* #,##0.00_);_(* \(#,##0.00\);_(* &quot;-&quot;??_);_(@_)"/>
  </numFmts>
  <fonts count="111">
    <font>
      <sz val="11"/>
      <color indexed="8"/>
      <name val="宋体"/>
      <charset val="134"/>
    </font>
    <font>
      <sz val="11"/>
      <color theme="1"/>
      <name val="宋体"/>
      <family val="3"/>
      <charset val="134"/>
      <scheme val="minor"/>
    </font>
    <font>
      <sz val="20"/>
      <name val="方正小标宋简体"/>
      <charset val="134"/>
    </font>
    <font>
      <b/>
      <sz val="14"/>
      <name val="宋体"/>
      <family val="3"/>
      <charset val="134"/>
      <scheme val="minor"/>
    </font>
    <font>
      <b/>
      <sz val="14"/>
      <color theme="1"/>
      <name val="宋体"/>
      <family val="3"/>
      <charset val="134"/>
      <scheme val="minor"/>
    </font>
    <font>
      <b/>
      <sz val="12"/>
      <name val="宋体"/>
      <family val="3"/>
      <charset val="134"/>
      <scheme val="minor"/>
    </font>
    <font>
      <b/>
      <sz val="12"/>
      <name val="宋体"/>
      <family val="3"/>
      <charset val="134"/>
    </font>
    <font>
      <b/>
      <sz val="10"/>
      <name val="宋体"/>
      <family val="3"/>
      <charset val="134"/>
    </font>
    <font>
      <sz val="12"/>
      <name val="宋体"/>
      <family val="3"/>
      <charset val="134"/>
    </font>
    <font>
      <sz val="10"/>
      <name val="宋体"/>
      <family val="3"/>
      <charset val="134"/>
    </font>
    <font>
      <sz val="20"/>
      <color indexed="8"/>
      <name val="方正小标宋简体"/>
      <charset val="134"/>
    </font>
    <font>
      <b/>
      <sz val="14"/>
      <color indexed="8"/>
      <name val="宋体"/>
      <family val="3"/>
      <charset val="134"/>
    </font>
    <font>
      <sz val="14"/>
      <color indexed="8"/>
      <name val="宋体"/>
      <family val="3"/>
      <charset val="134"/>
    </font>
    <font>
      <sz val="14"/>
      <name val="宋体"/>
      <family val="3"/>
      <charset val="134"/>
    </font>
    <font>
      <u/>
      <sz val="10"/>
      <name val="宋体"/>
      <family val="3"/>
      <charset val="134"/>
    </font>
    <font>
      <sz val="14"/>
      <color indexed="8"/>
      <name val="宋体"/>
      <family val="3"/>
      <charset val="134"/>
      <scheme val="minor"/>
    </font>
    <font>
      <sz val="12"/>
      <color indexed="8"/>
      <name val="宋体"/>
      <family val="3"/>
      <charset val="134"/>
      <scheme val="minor"/>
    </font>
    <font>
      <sz val="11"/>
      <color indexed="8"/>
      <name val="宋体"/>
      <family val="3"/>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b/>
      <sz val="14"/>
      <name val="宋体"/>
      <family val="3"/>
      <charset val="134"/>
    </font>
    <font>
      <sz val="12"/>
      <color indexed="8"/>
      <name val="宋体"/>
      <family val="3"/>
      <charset val="134"/>
    </font>
    <font>
      <b/>
      <sz val="20"/>
      <name val="方正小标宋简体"/>
      <charset val="134"/>
    </font>
    <font>
      <sz val="14"/>
      <name val="MS Serif"/>
      <family val="1"/>
    </font>
    <font>
      <sz val="14"/>
      <name val="Times New Roman"/>
      <family val="1"/>
    </font>
    <font>
      <sz val="14"/>
      <name val="宋体"/>
      <family val="3"/>
      <charset val="134"/>
      <scheme val="minor"/>
    </font>
    <font>
      <sz val="11"/>
      <name val="宋体"/>
      <family val="3"/>
      <charset val="134"/>
    </font>
    <font>
      <sz val="20"/>
      <color rgb="FF000000"/>
      <name val="方正小标宋简体"/>
      <charset val="134"/>
    </font>
    <font>
      <sz val="16"/>
      <name val="宋体"/>
      <family val="3"/>
      <charset val="134"/>
    </font>
    <font>
      <sz val="16"/>
      <color indexed="8"/>
      <name val="方正小标宋简体"/>
      <charset val="134"/>
    </font>
    <font>
      <sz val="16"/>
      <color indexed="8"/>
      <name val="宋体"/>
      <family val="3"/>
      <charset val="134"/>
    </font>
    <font>
      <b/>
      <sz val="16"/>
      <name val="宋体"/>
      <family val="3"/>
      <charset val="134"/>
    </font>
    <font>
      <sz val="14"/>
      <color rgb="FF000000"/>
      <name val="宋体"/>
      <family val="3"/>
      <charset val="134"/>
    </font>
    <font>
      <sz val="14"/>
      <color theme="1"/>
      <name val="宋体"/>
      <family val="3"/>
      <charset val="134"/>
    </font>
    <font>
      <sz val="14"/>
      <color theme="1"/>
      <name val="宋体"/>
      <family val="3"/>
      <charset val="134"/>
      <scheme val="minor"/>
    </font>
    <font>
      <sz val="20"/>
      <color indexed="8"/>
      <name val="华文中宋"/>
      <family val="3"/>
      <charset val="134"/>
    </font>
    <font>
      <b/>
      <sz val="11"/>
      <name val="宋体"/>
      <family val="3"/>
      <charset val="134"/>
    </font>
    <font>
      <sz val="20"/>
      <color indexed="8"/>
      <name val="宋体"/>
      <family val="3"/>
      <charset val="134"/>
    </font>
    <font>
      <b/>
      <sz val="18"/>
      <color indexed="8"/>
      <name val="方正小标宋简体"/>
      <charset val="134"/>
    </font>
    <font>
      <sz val="14"/>
      <color indexed="9"/>
      <name val="宋体"/>
      <family val="3"/>
      <charset val="134"/>
    </font>
    <font>
      <b/>
      <sz val="14"/>
      <name val="黑体"/>
      <family val="3"/>
      <charset val="134"/>
    </font>
    <font>
      <sz val="12"/>
      <name val="仿宋_GB2312"/>
      <charset val="134"/>
    </font>
    <font>
      <sz val="20"/>
      <color theme="1"/>
      <name val="方正小标宋简体"/>
      <charset val="134"/>
    </font>
    <font>
      <sz val="20"/>
      <color theme="1"/>
      <name val="方正小标宋_GBK"/>
      <charset val="134"/>
    </font>
    <font>
      <sz val="12"/>
      <name val="宋体"/>
      <family val="3"/>
      <charset val="134"/>
      <scheme val="minor"/>
    </font>
    <font>
      <sz val="14"/>
      <name val="Arial"/>
      <family val="2"/>
    </font>
    <font>
      <b/>
      <sz val="14"/>
      <name val="Arial"/>
      <family val="2"/>
    </font>
    <font>
      <b/>
      <sz val="14"/>
      <color theme="1"/>
      <name val="宋体"/>
      <family val="3"/>
      <charset val="134"/>
    </font>
    <font>
      <sz val="14"/>
      <color indexed="8"/>
      <name val="方正小标宋简体"/>
      <charset val="134"/>
    </font>
    <font>
      <sz val="12"/>
      <name val="方正黑体_GBK"/>
      <charset val="134"/>
    </font>
    <font>
      <sz val="11"/>
      <color indexed="20"/>
      <name val="宋体"/>
      <family val="3"/>
      <charset val="134"/>
    </font>
    <font>
      <b/>
      <sz val="11"/>
      <color indexed="8"/>
      <name val="宋体"/>
      <family val="3"/>
      <charset val="134"/>
    </font>
    <font>
      <i/>
      <sz val="11"/>
      <color indexed="23"/>
      <name val="宋体"/>
      <family val="3"/>
      <charset val="134"/>
    </font>
    <font>
      <sz val="8"/>
      <name val="Arial"/>
      <family val="2"/>
    </font>
    <font>
      <b/>
      <sz val="18"/>
      <color indexed="56"/>
      <name val="宋体"/>
      <family val="3"/>
      <charset val="134"/>
    </font>
    <font>
      <sz val="11"/>
      <color indexed="10"/>
      <name val="宋体"/>
      <family val="3"/>
      <charset val="134"/>
    </font>
    <font>
      <sz val="11"/>
      <color indexed="9"/>
      <name val="宋体"/>
      <family val="3"/>
      <charset val="134"/>
    </font>
    <font>
      <sz val="12"/>
      <color indexed="9"/>
      <name val="宋体"/>
      <family val="3"/>
      <charset val="134"/>
    </font>
    <font>
      <b/>
      <sz val="13"/>
      <color indexed="56"/>
      <name val="宋体"/>
      <family val="3"/>
      <charset val="134"/>
    </font>
    <font>
      <sz val="10"/>
      <name val="仿宋_GB2312"/>
      <charset val="134"/>
    </font>
    <font>
      <sz val="10"/>
      <name val="Geneva"/>
      <family val="1"/>
    </font>
    <font>
      <b/>
      <sz val="10"/>
      <name val="MS Sans Serif"/>
      <family val="1"/>
    </font>
    <font>
      <b/>
      <sz val="11"/>
      <color indexed="56"/>
      <name val="宋体"/>
      <family val="3"/>
      <charset val="134"/>
    </font>
    <font>
      <sz val="11"/>
      <color indexed="62"/>
      <name val="宋体"/>
      <family val="3"/>
      <charset val="134"/>
    </font>
    <font>
      <sz val="10"/>
      <name val="Arial"/>
      <family val="2"/>
    </font>
    <font>
      <b/>
      <sz val="15"/>
      <color indexed="56"/>
      <name val="宋体"/>
      <family val="3"/>
      <charset val="134"/>
    </font>
    <font>
      <sz val="7"/>
      <name val="Small Fonts"/>
      <charset val="134"/>
    </font>
    <font>
      <sz val="10"/>
      <name val="楷体"/>
      <family val="3"/>
      <charset val="134"/>
    </font>
    <font>
      <sz val="12"/>
      <color indexed="20"/>
      <name val="宋体"/>
      <family val="3"/>
      <charset val="134"/>
    </font>
    <font>
      <sz val="11"/>
      <color indexed="17"/>
      <name val="宋体"/>
      <family val="3"/>
      <charset val="134"/>
    </font>
    <font>
      <b/>
      <sz val="8"/>
      <color indexed="9"/>
      <name val="宋体"/>
      <family val="3"/>
      <charset val="134"/>
    </font>
    <font>
      <sz val="10"/>
      <name val="Helv"/>
      <family val="2"/>
    </font>
    <font>
      <u/>
      <sz val="11"/>
      <color indexed="52"/>
      <name val="宋体"/>
      <family val="3"/>
      <charset val="134"/>
    </font>
    <font>
      <b/>
      <sz val="12"/>
      <name val="Arial"/>
      <family val="2"/>
    </font>
    <font>
      <u/>
      <sz val="12"/>
      <color indexed="12"/>
      <name val="宋体"/>
      <family val="3"/>
      <charset val="134"/>
    </font>
    <font>
      <b/>
      <sz val="12"/>
      <color indexed="8"/>
      <name val="宋体"/>
      <family val="3"/>
      <charset val="134"/>
    </font>
    <font>
      <sz val="11"/>
      <color indexed="52"/>
      <name val="宋体"/>
      <family val="3"/>
      <charset val="134"/>
    </font>
    <font>
      <b/>
      <sz val="14"/>
      <name val="楷体"/>
      <family val="3"/>
      <charset val="134"/>
    </font>
    <font>
      <sz val="12"/>
      <name val="Times New Roman"/>
      <family val="1"/>
    </font>
    <font>
      <sz val="11"/>
      <color indexed="60"/>
      <name val="宋体"/>
      <family val="3"/>
      <charset val="134"/>
    </font>
    <font>
      <b/>
      <sz val="11"/>
      <color indexed="63"/>
      <name val="宋体"/>
      <family val="3"/>
      <charset val="134"/>
    </font>
    <font>
      <sz val="8"/>
      <name val="Times New Roman"/>
      <family val="1"/>
    </font>
    <font>
      <b/>
      <sz val="11"/>
      <color indexed="52"/>
      <name val="宋体"/>
      <family val="3"/>
      <charset val="134"/>
    </font>
    <font>
      <sz val="10"/>
      <name val="MS Sans Serif"/>
      <family val="2"/>
    </font>
    <font>
      <u/>
      <sz val="12"/>
      <color indexed="36"/>
      <name val="宋体"/>
      <family val="3"/>
      <charset val="134"/>
    </font>
    <font>
      <sz val="12"/>
      <color indexed="17"/>
      <name val="宋体"/>
      <family val="3"/>
      <charset val="134"/>
    </font>
    <font>
      <b/>
      <sz val="10"/>
      <name val="Tms Rmn"/>
      <family val="1"/>
    </font>
    <font>
      <sz val="12"/>
      <name val="Helv"/>
      <family val="2"/>
    </font>
    <font>
      <b/>
      <sz val="11"/>
      <color indexed="9"/>
      <name val="宋体"/>
      <family val="3"/>
      <charset val="134"/>
    </font>
    <font>
      <sz val="10"/>
      <name val="Times New Roman"/>
      <family val="1"/>
    </font>
    <font>
      <sz val="9"/>
      <name val="宋体"/>
      <family val="3"/>
      <charset val="134"/>
    </font>
    <font>
      <sz val="12"/>
      <color indexed="9"/>
      <name val="Helv"/>
      <family val="2"/>
    </font>
    <font>
      <b/>
      <sz val="13"/>
      <color indexed="54"/>
      <name val="宋体"/>
      <family val="3"/>
      <charset val="134"/>
    </font>
    <font>
      <sz val="10"/>
      <color indexed="8"/>
      <name val="MS Sans Serif"/>
      <family val="2"/>
    </font>
    <font>
      <b/>
      <sz val="11"/>
      <color indexed="54"/>
      <name val="宋体"/>
      <family val="3"/>
      <charset val="134"/>
    </font>
    <font>
      <b/>
      <sz val="9"/>
      <name val="Arial"/>
      <family val="2"/>
    </font>
    <font>
      <b/>
      <sz val="18"/>
      <color indexed="54"/>
      <name val="宋体"/>
      <family val="3"/>
      <charset val="134"/>
    </font>
    <font>
      <b/>
      <sz val="18"/>
      <color indexed="62"/>
      <name val="宋体"/>
      <family val="3"/>
      <charset val="134"/>
    </font>
    <font>
      <sz val="12"/>
      <color indexed="16"/>
      <name val="宋体"/>
      <family val="3"/>
      <charset val="134"/>
    </font>
    <font>
      <b/>
      <sz val="15"/>
      <color indexed="54"/>
      <name val="宋体"/>
      <family val="3"/>
      <charset val="134"/>
    </font>
    <font>
      <b/>
      <sz val="10"/>
      <name val="Arial"/>
      <family val="2"/>
    </font>
    <font>
      <b/>
      <sz val="10"/>
      <color indexed="9"/>
      <name val="宋体"/>
      <family val="3"/>
      <charset val="134"/>
    </font>
    <font>
      <sz val="12"/>
      <name val="Courier"/>
      <family val="3"/>
    </font>
    <font>
      <u/>
      <sz val="10"/>
      <color indexed="12"/>
      <name val="Times"/>
      <family val="1"/>
    </font>
    <font>
      <sz val="9"/>
      <name val="微软雅黑"/>
      <family val="2"/>
      <charset val="134"/>
    </font>
    <font>
      <sz val="11"/>
      <color indexed="8"/>
      <name val="宋体"/>
      <family val="3"/>
      <charset val="134"/>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6"/>
        <bgColor indexed="64"/>
      </patternFill>
    </fill>
    <fill>
      <patternFill patternType="solid">
        <fgColor indexed="26"/>
        <bgColor indexed="64"/>
      </patternFill>
    </fill>
    <fill>
      <patternFill patternType="solid">
        <fgColor indexed="45"/>
        <bgColor indexed="64"/>
      </patternFill>
    </fill>
    <fill>
      <patternFill patternType="solid">
        <fgColor indexed="49"/>
        <bgColor indexed="64"/>
      </patternFill>
    </fill>
    <fill>
      <patternFill patternType="solid">
        <fgColor indexed="55"/>
        <bgColor indexed="64"/>
      </patternFill>
    </fill>
    <fill>
      <patternFill patternType="solid">
        <fgColor indexed="47"/>
        <bgColor indexed="64"/>
      </patternFill>
    </fill>
    <fill>
      <patternFill patternType="solid">
        <fgColor indexed="31"/>
        <bgColor indexed="64"/>
      </patternFill>
    </fill>
    <fill>
      <patternFill patternType="solid">
        <fgColor indexed="27"/>
        <bgColor indexed="64"/>
      </patternFill>
    </fill>
    <fill>
      <patternFill patternType="solid">
        <fgColor indexed="43"/>
        <bgColor indexed="64"/>
      </patternFill>
    </fill>
    <fill>
      <patternFill patternType="solid">
        <fgColor indexed="44"/>
        <bgColor indexed="64"/>
      </patternFill>
    </fill>
    <fill>
      <patternFill patternType="solid">
        <fgColor indexed="51"/>
        <bgColor indexed="64"/>
      </patternFill>
    </fill>
    <fill>
      <patternFill patternType="solid">
        <fgColor indexed="42"/>
        <bgColor indexed="64"/>
      </patternFill>
    </fill>
    <fill>
      <patternFill patternType="solid">
        <fgColor indexed="54"/>
        <bgColor indexed="64"/>
      </patternFill>
    </fill>
    <fill>
      <patternFill patternType="solid">
        <fgColor indexed="22"/>
        <bgColor indexed="64"/>
      </patternFill>
    </fill>
    <fill>
      <patternFill patternType="solid">
        <fgColor indexed="52"/>
        <bgColor indexed="64"/>
      </patternFill>
    </fill>
    <fill>
      <patternFill patternType="solid">
        <fgColor indexed="40"/>
        <bgColor indexed="64"/>
      </patternFill>
    </fill>
    <fill>
      <patternFill patternType="solid">
        <fgColor indexed="48"/>
        <bgColor indexed="64"/>
      </patternFill>
    </fill>
    <fill>
      <patternFill patternType="lightUp">
        <fgColor indexed="9"/>
        <bgColor indexed="55"/>
      </patternFill>
    </fill>
    <fill>
      <patternFill patternType="solid">
        <fgColor indexed="25"/>
        <bgColor indexed="64"/>
      </patternFill>
    </fill>
    <fill>
      <patternFill patternType="mediumGray">
        <fgColor indexed="22"/>
      </patternFill>
    </fill>
    <fill>
      <patternFill patternType="solid">
        <fgColor indexed="14"/>
        <bgColor indexed="64"/>
      </patternFill>
    </fill>
    <fill>
      <patternFill patternType="solid">
        <fgColor indexed="30"/>
        <bgColor indexed="64"/>
      </patternFill>
    </fill>
    <fill>
      <patternFill patternType="solid">
        <fgColor indexed="11"/>
        <bgColor indexed="64"/>
      </patternFill>
    </fill>
    <fill>
      <patternFill patternType="lightUp">
        <fgColor indexed="9"/>
        <bgColor indexed="29"/>
      </patternFill>
    </fill>
    <fill>
      <patternFill patternType="solid">
        <fgColor indexed="29"/>
        <bgColor indexed="64"/>
      </patternFill>
    </fill>
    <fill>
      <patternFill patternType="solid">
        <fgColor indexed="10"/>
        <bgColor indexed="64"/>
      </patternFill>
    </fill>
    <fill>
      <patternFill patternType="gray0625"/>
    </fill>
    <fill>
      <patternFill patternType="solid">
        <fgColor indexed="36"/>
        <bgColor indexed="64"/>
      </patternFill>
    </fill>
    <fill>
      <patternFill patternType="solid">
        <fgColor indexed="15"/>
        <bgColor indexed="64"/>
      </patternFill>
    </fill>
    <fill>
      <patternFill patternType="lightUp">
        <fgColor indexed="9"/>
        <bgColor indexed="22"/>
      </patternFill>
    </fill>
    <fill>
      <patternFill patternType="solid">
        <fgColor indexed="12"/>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top/>
      <bottom style="thin">
        <color indexed="8"/>
      </bottom>
      <diagonal/>
    </border>
    <border>
      <left/>
      <right/>
      <top/>
      <bottom style="thin">
        <color auto="1"/>
      </bottom>
      <diagonal/>
    </border>
    <border>
      <left style="thin">
        <color auto="1"/>
      </left>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medium">
        <color auto="1"/>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style="thin">
        <color auto="1"/>
      </right>
      <top/>
      <bottom style="thin">
        <color auto="1"/>
      </bottom>
      <diagonal/>
    </border>
    <border>
      <left/>
      <right/>
      <top/>
      <bottom style="thick">
        <color indexed="62"/>
      </bottom>
      <diagonal/>
    </border>
    <border>
      <left/>
      <right/>
      <top style="medium">
        <color indexed="9"/>
      </top>
      <bottom style="medium">
        <color indexed="9"/>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11"/>
      </top>
      <bottom style="double">
        <color indexed="11"/>
      </bottom>
      <diagonal/>
    </border>
    <border>
      <left/>
      <right/>
      <top style="medium">
        <color auto="1"/>
      </top>
      <bottom style="medium">
        <color auto="1"/>
      </bottom>
      <diagonal/>
    </border>
    <border>
      <left style="double">
        <color indexed="63"/>
      </left>
      <right style="double">
        <color indexed="63"/>
      </right>
      <top style="double">
        <color indexed="63"/>
      </top>
      <bottom style="double">
        <color indexed="63"/>
      </bottom>
      <diagonal/>
    </border>
    <border>
      <left/>
      <right/>
      <top/>
      <bottom style="thick">
        <color indexed="43"/>
      </bottom>
      <diagonal/>
    </border>
    <border>
      <left/>
      <right/>
      <top/>
      <bottom style="medium">
        <color indexed="43"/>
      </bottom>
      <diagonal/>
    </border>
    <border>
      <left/>
      <right/>
      <top/>
      <bottom style="thick">
        <color indexed="11"/>
      </bottom>
      <diagonal/>
    </border>
  </borders>
  <cellStyleXfs count="1283">
    <xf numFmtId="0" fontId="0" fillId="0" borderId="0">
      <alignment vertical="center"/>
    </xf>
    <xf numFmtId="0" fontId="110" fillId="0" borderId="0" applyProtection="0">
      <alignment vertical="center"/>
    </xf>
    <xf numFmtId="0" fontId="110" fillId="5" borderId="12" applyNumberFormat="0" applyFont="0" applyAlignment="0" applyProtection="0">
      <alignment vertical="center"/>
    </xf>
    <xf numFmtId="0" fontId="110" fillId="5" borderId="12" applyNumberFormat="0" applyFont="0" applyAlignment="0" applyProtection="0">
      <alignment vertical="center"/>
    </xf>
    <xf numFmtId="0" fontId="110" fillId="5" borderId="12" applyNumberFormat="0" applyFont="0" applyAlignment="0" applyProtection="0">
      <alignment vertical="center"/>
    </xf>
    <xf numFmtId="0" fontId="110" fillId="5" borderId="12" applyNumberFormat="0" applyFont="0" applyAlignment="0" applyProtection="0">
      <alignment vertical="center"/>
    </xf>
    <xf numFmtId="0" fontId="76" fillId="0" borderId="0">
      <alignment vertical="center"/>
    </xf>
    <xf numFmtId="0" fontId="107" fillId="0" borderId="0">
      <alignment vertical="center"/>
    </xf>
    <xf numFmtId="1" fontId="69" fillId="0" borderId="17" applyFill="0" applyProtection="0">
      <alignment horizontal="center" vertical="center"/>
    </xf>
    <xf numFmtId="1" fontId="69" fillId="0" borderId="17" applyFill="0" applyProtection="0">
      <alignment horizontal="center" vertical="center"/>
    </xf>
    <xf numFmtId="1" fontId="69" fillId="0" borderId="17" applyFill="0" applyProtection="0">
      <alignment horizontal="center" vertical="center"/>
    </xf>
    <xf numFmtId="1" fontId="69" fillId="0" borderId="17" applyFill="0" applyProtection="0">
      <alignment horizontal="center" vertical="center"/>
    </xf>
    <xf numFmtId="1" fontId="69" fillId="0" borderId="17" applyFill="0" applyProtection="0">
      <alignment horizontal="center" vertical="center"/>
    </xf>
    <xf numFmtId="0" fontId="68" fillId="9" borderId="16" applyNumberFormat="0" applyAlignment="0" applyProtection="0">
      <alignment vertical="center"/>
    </xf>
    <xf numFmtId="0" fontId="68" fillId="9" borderId="16" applyNumberFormat="0" applyAlignment="0" applyProtection="0">
      <alignment vertical="center"/>
    </xf>
    <xf numFmtId="0" fontId="68" fillId="9" borderId="16" applyNumberFormat="0" applyAlignment="0" applyProtection="0">
      <alignment vertical="center"/>
    </xf>
    <xf numFmtId="0" fontId="85" fillId="17" borderId="21" applyNumberFormat="0" applyAlignment="0" applyProtection="0">
      <alignment vertical="center"/>
    </xf>
    <xf numFmtId="0" fontId="84" fillId="12" borderId="0" applyNumberFormat="0" applyBorder="0" applyAlignment="0" applyProtection="0">
      <alignment vertical="center"/>
    </xf>
    <xf numFmtId="0" fontId="84" fillId="12" borderId="0" applyNumberFormat="0" applyBorder="0" applyAlignment="0" applyProtection="0">
      <alignment vertical="center"/>
    </xf>
    <xf numFmtId="0" fontId="84" fillId="12" borderId="0" applyNumberFormat="0" applyBorder="0" applyAlignment="0" applyProtection="0">
      <alignment vertical="center"/>
    </xf>
    <xf numFmtId="0" fontId="84" fillId="12" borderId="0" applyNumberFormat="0" applyBorder="0" applyAlignment="0" applyProtection="0">
      <alignment vertical="center"/>
    </xf>
    <xf numFmtId="0" fontId="84" fillId="12" borderId="0" applyNumberFormat="0" applyBorder="0" applyAlignment="0" applyProtection="0">
      <alignment vertical="center"/>
    </xf>
    <xf numFmtId="0" fontId="84" fillId="12" borderId="0" applyNumberFormat="0" applyBorder="0" applyAlignment="0" applyProtection="0">
      <alignment vertical="center"/>
    </xf>
    <xf numFmtId="0" fontId="84" fillId="12" borderId="0" applyNumberFormat="0" applyBorder="0" applyAlignment="0" applyProtection="0">
      <alignment vertical="center"/>
    </xf>
    <xf numFmtId="0" fontId="84" fillId="12" borderId="0" applyNumberFormat="0" applyBorder="0" applyAlignment="0" applyProtection="0">
      <alignment vertical="center"/>
    </xf>
    <xf numFmtId="0" fontId="84" fillId="12" borderId="0" applyNumberFormat="0" applyBorder="0" applyAlignment="0" applyProtection="0">
      <alignment vertical="center"/>
    </xf>
    <xf numFmtId="0" fontId="84" fillId="12" borderId="0" applyNumberFormat="0" applyBorder="0" applyAlignment="0" applyProtection="0">
      <alignment vertical="center"/>
    </xf>
    <xf numFmtId="0" fontId="84" fillId="12" borderId="0" applyNumberFormat="0" applyBorder="0" applyAlignment="0" applyProtection="0">
      <alignment vertical="center"/>
    </xf>
    <xf numFmtId="0" fontId="84" fillId="12" borderId="0" applyNumberFormat="0" applyBorder="0" applyAlignment="0" applyProtection="0">
      <alignment vertical="center"/>
    </xf>
    <xf numFmtId="0" fontId="69" fillId="0" borderId="6" applyNumberFormat="0" applyFill="0" applyProtection="0">
      <alignment horizontal="left" vertical="center"/>
    </xf>
    <xf numFmtId="0" fontId="61" fillId="7" borderId="0" applyNumberFormat="0" applyBorder="0" applyAlignment="0" applyProtection="0">
      <alignment vertical="center"/>
    </xf>
    <xf numFmtId="0" fontId="61" fillId="31" borderId="0" applyNumberFormat="0" applyBorder="0" applyAlignment="0" applyProtection="0">
      <alignment vertical="center"/>
    </xf>
    <xf numFmtId="0" fontId="61" fillId="19" borderId="0" applyNumberFormat="0" applyBorder="0" applyAlignment="0" applyProtection="0">
      <alignment vertical="center"/>
    </xf>
    <xf numFmtId="0" fontId="61" fillId="19" borderId="0" applyNumberFormat="0" applyBorder="0" applyAlignment="0" applyProtection="0">
      <alignment vertical="center"/>
    </xf>
    <xf numFmtId="0" fontId="61" fillId="14" borderId="0" applyNumberFormat="0" applyBorder="0" applyAlignment="0" applyProtection="0">
      <alignment vertical="center"/>
    </xf>
    <xf numFmtId="0" fontId="61" fillId="24" borderId="0" applyNumberFormat="0" applyBorder="0" applyAlignment="0" applyProtection="0">
      <alignment vertical="center"/>
    </xf>
    <xf numFmtId="0" fontId="110" fillId="5" borderId="12" applyNumberFormat="0" applyFont="0" applyAlignment="0" applyProtection="0">
      <alignment vertical="center"/>
    </xf>
    <xf numFmtId="0" fontId="61" fillId="35" borderId="0" applyNumberFormat="0" applyBorder="0" applyAlignment="0" applyProtection="0">
      <alignment vertical="center"/>
    </xf>
    <xf numFmtId="0" fontId="110" fillId="5" borderId="12" applyNumberFormat="0" applyFont="0" applyAlignment="0" applyProtection="0">
      <alignment vertical="center"/>
    </xf>
    <xf numFmtId="0" fontId="61" fillId="35" borderId="0" applyNumberFormat="0" applyBorder="0" applyAlignment="0" applyProtection="0">
      <alignment vertical="center"/>
    </xf>
    <xf numFmtId="0" fontId="80" fillId="27" borderId="0" applyNumberFormat="0" applyBorder="0" applyAlignment="0" applyProtection="0">
      <alignment vertical="center"/>
    </xf>
    <xf numFmtId="0" fontId="80" fillId="21" borderId="0" applyNumberFormat="0" applyBorder="0" applyAlignment="0" applyProtection="0">
      <alignment vertical="center"/>
    </xf>
    <xf numFmtId="43" fontId="110" fillId="0" borderId="0" applyFont="0" applyFill="0" applyBorder="0" applyAlignment="0" applyProtection="0">
      <alignment vertical="center"/>
    </xf>
    <xf numFmtId="43" fontId="110" fillId="0" borderId="0" applyFont="0" applyFill="0" applyBorder="0" applyAlignment="0" applyProtection="0">
      <alignment vertical="center"/>
    </xf>
    <xf numFmtId="43" fontId="110" fillId="0" borderId="0" applyFont="0" applyFill="0" applyBorder="0" applyAlignment="0" applyProtection="0">
      <alignment vertical="center"/>
    </xf>
    <xf numFmtId="205" fontId="110" fillId="0" borderId="0" applyFont="0" applyFill="0" applyBorder="0" applyAlignment="0" applyProtection="0">
      <alignment vertical="center"/>
    </xf>
    <xf numFmtId="43" fontId="110" fillId="0" borderId="0" applyFont="0" applyFill="0" applyBorder="0" applyAlignment="0" applyProtection="0">
      <alignment vertical="center"/>
    </xf>
    <xf numFmtId="205" fontId="110" fillId="0" borderId="0" applyFont="0" applyFill="0" applyBorder="0" applyAlignment="0" applyProtection="0">
      <alignment vertical="center"/>
    </xf>
    <xf numFmtId="0" fontId="84" fillId="12" borderId="0" applyNumberFormat="0" applyBorder="0" applyAlignment="0" applyProtection="0">
      <alignment vertical="center"/>
    </xf>
    <xf numFmtId="43" fontId="110" fillId="0" borderId="0" applyFont="0" applyFill="0" applyBorder="0" applyAlignment="0" applyProtection="0">
      <alignment vertical="center"/>
    </xf>
    <xf numFmtId="43" fontId="110" fillId="0" borderId="0" applyFont="0" applyFill="0" applyBorder="0" applyAlignment="0" applyProtection="0">
      <alignment vertical="center"/>
    </xf>
    <xf numFmtId="41" fontId="110" fillId="0" borderId="0" applyFont="0" applyFill="0" applyBorder="0" applyAlignment="0" applyProtection="0">
      <alignment vertical="center"/>
    </xf>
    <xf numFmtId="0" fontId="68" fillId="9" borderId="16" applyNumberFormat="0" applyAlignment="0" applyProtection="0">
      <alignment vertical="center"/>
    </xf>
    <xf numFmtId="0" fontId="81" fillId="0" borderId="20" applyNumberFormat="0" applyFill="0" applyAlignment="0" applyProtection="0">
      <alignment vertical="center"/>
    </xf>
    <xf numFmtId="0" fontId="81" fillId="0" borderId="20" applyNumberFormat="0" applyFill="0" applyAlignment="0" applyProtection="0">
      <alignment vertical="center"/>
    </xf>
    <xf numFmtId="0" fontId="81" fillId="0" borderId="20" applyNumberFormat="0" applyFill="0" applyAlignment="0" applyProtection="0">
      <alignment vertical="center"/>
    </xf>
    <xf numFmtId="0" fontId="81" fillId="0" borderId="20" applyNumberFormat="0" applyFill="0" applyAlignment="0" applyProtection="0">
      <alignment vertical="center"/>
    </xf>
    <xf numFmtId="0" fontId="81" fillId="0" borderId="20" applyNumberFormat="0" applyFill="0" applyAlignment="0" applyProtection="0">
      <alignment vertical="center"/>
    </xf>
    <xf numFmtId="0" fontId="81" fillId="0" borderId="20" applyNumberFormat="0" applyFill="0" applyAlignment="0" applyProtection="0">
      <alignment vertical="center"/>
    </xf>
    <xf numFmtId="0" fontId="81" fillId="0" borderId="20"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9" fillId="0" borderId="6" applyNumberFormat="0" applyFill="0" applyProtection="0">
      <alignment horizontal="lef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93" fillId="8" borderId="24" applyNumberFormat="0" applyAlignment="0" applyProtection="0">
      <alignment vertical="center"/>
    </xf>
    <xf numFmtId="0" fontId="93" fillId="8" borderId="24" applyNumberFormat="0" applyAlignment="0" applyProtection="0">
      <alignment vertical="center"/>
    </xf>
    <xf numFmtId="0" fontId="93" fillId="8" borderId="24" applyNumberFormat="0" applyAlignment="0" applyProtection="0">
      <alignment vertical="center"/>
    </xf>
    <xf numFmtId="0" fontId="93" fillId="8" borderId="24" applyNumberFormat="0" applyAlignment="0" applyProtection="0">
      <alignment vertical="center"/>
    </xf>
    <xf numFmtId="0" fontId="93" fillId="8" borderId="24" applyNumberFormat="0" applyAlignment="0" applyProtection="0">
      <alignment vertical="center"/>
    </xf>
    <xf numFmtId="0" fontId="93" fillId="8" borderId="24" applyNumberFormat="0" applyAlignment="0" applyProtection="0">
      <alignment vertical="center"/>
    </xf>
    <xf numFmtId="0" fontId="93" fillId="8" borderId="24" applyNumberFormat="0" applyAlignment="0" applyProtection="0">
      <alignment vertical="center"/>
    </xf>
    <xf numFmtId="0" fontId="93" fillId="8" borderId="24" applyNumberFormat="0" applyAlignment="0" applyProtection="0">
      <alignment vertical="center"/>
    </xf>
    <xf numFmtId="0" fontId="93" fillId="8" borderId="24" applyNumberFormat="0" applyAlignment="0" applyProtection="0">
      <alignment vertical="center"/>
    </xf>
    <xf numFmtId="0" fontId="93" fillId="8" borderId="24" applyNumberFormat="0" applyAlignment="0" applyProtection="0">
      <alignment vertical="center"/>
    </xf>
    <xf numFmtId="0" fontId="93" fillId="8" borderId="24" applyNumberFormat="0" applyAlignment="0" applyProtection="0">
      <alignment vertical="center"/>
    </xf>
    <xf numFmtId="0" fontId="93" fillId="8" borderId="24" applyNumberFormat="0" applyAlignment="0" applyProtection="0">
      <alignment vertical="center"/>
    </xf>
    <xf numFmtId="0" fontId="87" fillId="17" borderId="16" applyNumberFormat="0" applyAlignment="0" applyProtection="0">
      <alignment vertical="center"/>
    </xf>
    <xf numFmtId="0" fontId="87" fillId="17" borderId="16" applyNumberFormat="0" applyAlignment="0" applyProtection="0">
      <alignment vertical="center"/>
    </xf>
    <xf numFmtId="0" fontId="87" fillId="17" borderId="16" applyNumberFormat="0" applyAlignment="0" applyProtection="0">
      <alignment vertical="center"/>
    </xf>
    <xf numFmtId="0" fontId="87" fillId="17" borderId="16" applyNumberFormat="0" applyAlignment="0" applyProtection="0">
      <alignment vertical="center"/>
    </xf>
    <xf numFmtId="0" fontId="87" fillId="17" borderId="16" applyNumberFormat="0" applyAlignment="0" applyProtection="0">
      <alignment vertical="center"/>
    </xf>
    <xf numFmtId="0" fontId="87" fillId="17" borderId="16" applyNumberFormat="0" applyAlignment="0" applyProtection="0">
      <alignment vertical="center"/>
    </xf>
    <xf numFmtId="0" fontId="87" fillId="17" borderId="16" applyNumberFormat="0" applyAlignment="0" applyProtection="0">
      <alignment vertical="center"/>
    </xf>
    <xf numFmtId="0" fontId="87" fillId="17" borderId="16" applyNumberFormat="0" applyAlignment="0" applyProtection="0">
      <alignment vertical="center"/>
    </xf>
    <xf numFmtId="0" fontId="87" fillId="17" borderId="16" applyNumberFormat="0" applyAlignment="0" applyProtection="0">
      <alignment vertical="center"/>
    </xf>
    <xf numFmtId="0" fontId="87" fillId="17" borderId="16" applyNumberFormat="0" applyAlignment="0" applyProtection="0">
      <alignment vertical="center"/>
    </xf>
    <xf numFmtId="0" fontId="87" fillId="17" borderId="16" applyNumberFormat="0" applyAlignment="0" applyProtection="0">
      <alignment vertical="center"/>
    </xf>
    <xf numFmtId="0" fontId="87" fillId="17" borderId="16" applyNumberFormat="0" applyAlignment="0" applyProtection="0">
      <alignment vertical="center"/>
    </xf>
    <xf numFmtId="0" fontId="87" fillId="17" borderId="16" applyNumberFormat="0" applyAlignment="0" applyProtection="0">
      <alignment vertical="center"/>
    </xf>
    <xf numFmtId="0" fontId="87" fillId="17" borderId="16" applyNumberFormat="0" applyAlignment="0" applyProtection="0">
      <alignment vertical="center"/>
    </xf>
    <xf numFmtId="0" fontId="87" fillId="17" borderId="16" applyNumberFormat="0" applyAlignment="0" applyProtection="0">
      <alignment vertical="center"/>
    </xf>
    <xf numFmtId="0" fontId="87" fillId="17" borderId="16" applyNumberFormat="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4" fontId="110" fillId="0" borderId="0" applyFont="0" applyFill="0" applyBorder="0" applyAlignment="0" applyProtection="0">
      <alignment vertical="center"/>
    </xf>
    <xf numFmtId="0" fontId="56" fillId="0" borderId="11" applyNumberFormat="0" applyFill="0" applyAlignment="0" applyProtection="0">
      <alignment vertical="center"/>
    </xf>
    <xf numFmtId="0" fontId="57" fillId="0" borderId="0" applyNumberFormat="0" applyFill="0" applyBorder="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89"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74" fillId="11" borderId="0" applyNumberFormat="0" applyBorder="0" applyAlignment="0" applyProtection="0">
      <alignment vertical="center"/>
    </xf>
    <xf numFmtId="0" fontId="90" fillId="15" borderId="0" applyNumberFormat="0" applyBorder="0" applyAlignment="0" applyProtection="0">
      <alignment vertical="center"/>
    </xf>
    <xf numFmtId="0" fontId="69" fillId="0" borderId="6" applyNumberFormat="0" applyFill="0" applyProtection="0">
      <alignment horizontal="left" vertical="center"/>
    </xf>
    <xf numFmtId="0" fontId="90" fillId="15" borderId="0" applyNumberFormat="0" applyBorder="0" applyAlignment="0" applyProtection="0">
      <alignment vertical="center"/>
    </xf>
    <xf numFmtId="0" fontId="84" fillId="12" borderId="0" applyNumberFormat="0" applyBorder="0" applyAlignment="0" applyProtection="0">
      <alignment vertical="center"/>
    </xf>
    <xf numFmtId="0" fontId="90" fillId="15" borderId="0" applyNumberFormat="0" applyBorder="0" applyAlignment="0" applyProtection="0">
      <alignment vertical="center"/>
    </xf>
    <xf numFmtId="0" fontId="90" fillId="15" borderId="0" applyNumberFormat="0" applyBorder="0" applyAlignment="0" applyProtection="0">
      <alignment vertical="center"/>
    </xf>
    <xf numFmtId="0" fontId="74" fillId="11" borderId="0" applyNumberFormat="0" applyBorder="0" applyAlignment="0" applyProtection="0">
      <alignment vertical="center"/>
    </xf>
    <xf numFmtId="0" fontId="74" fillId="11" borderId="0" applyNumberFormat="0" applyBorder="0" applyAlignment="0" applyProtection="0">
      <alignment vertical="center"/>
    </xf>
    <xf numFmtId="0" fontId="74" fillId="11" borderId="0" applyNumberFormat="0" applyBorder="0" applyAlignment="0" applyProtection="0">
      <alignment vertical="center"/>
    </xf>
    <xf numFmtId="0" fontId="68" fillId="9" borderId="16" applyNumberFormat="0" applyAlignment="0" applyProtection="0">
      <alignment vertical="center"/>
    </xf>
    <xf numFmtId="0" fontId="84" fillId="12" borderId="0" applyNumberFormat="0" applyBorder="0" applyAlignment="0" applyProtection="0">
      <alignment vertical="center"/>
    </xf>
    <xf numFmtId="0" fontId="74" fillId="11" borderId="0" applyNumberFormat="0" applyBorder="0" applyAlignment="0" applyProtection="0">
      <alignment vertical="center"/>
    </xf>
    <xf numFmtId="0" fontId="68" fillId="9" borderId="16" applyNumberFormat="0" applyAlignment="0" applyProtection="0">
      <alignment vertical="center"/>
    </xf>
    <xf numFmtId="0" fontId="74" fillId="11" borderId="0" applyNumberFormat="0" applyBorder="0" applyAlignment="0" applyProtection="0">
      <alignment vertical="center"/>
    </xf>
    <xf numFmtId="0" fontId="74" fillId="11" borderId="0" applyNumberFormat="0" applyBorder="0" applyAlignment="0" applyProtection="0">
      <alignment vertical="center"/>
    </xf>
    <xf numFmtId="0" fontId="74" fillId="11" borderId="0" applyNumberFormat="0" applyBorder="0" applyAlignment="0" applyProtection="0">
      <alignment vertical="center"/>
    </xf>
    <xf numFmtId="0" fontId="74" fillId="11" borderId="0" applyNumberFormat="0" applyBorder="0" applyAlignment="0" applyProtection="0">
      <alignment vertical="center"/>
    </xf>
    <xf numFmtId="0" fontId="74" fillId="11" borderId="0" applyNumberFormat="0" applyBorder="0" applyAlignment="0" applyProtection="0">
      <alignment vertical="center"/>
    </xf>
    <xf numFmtId="0" fontId="90" fillId="11" borderId="0" applyNumberFormat="0" applyBorder="0" applyAlignment="0" applyProtection="0">
      <alignment vertical="center"/>
    </xf>
    <xf numFmtId="0" fontId="90" fillId="11" borderId="0" applyNumberFormat="0" applyBorder="0" applyAlignment="0" applyProtection="0">
      <alignment vertical="center"/>
    </xf>
    <xf numFmtId="0" fontId="74" fillId="15" borderId="0" applyNumberFormat="0" applyBorder="0" applyAlignment="0" applyProtection="0">
      <alignment vertical="center"/>
    </xf>
    <xf numFmtId="0" fontId="57" fillId="0" borderId="0" applyNumberFormat="0" applyFill="0" applyBorder="0" applyAlignment="0" applyProtection="0">
      <alignment vertical="center"/>
    </xf>
    <xf numFmtId="0" fontId="74" fillId="15" borderId="0" applyNumberFormat="0" applyBorder="0" applyAlignment="0" applyProtection="0">
      <alignment vertical="center"/>
    </xf>
    <xf numFmtId="0" fontId="74" fillId="15" borderId="0" applyNumberFormat="0" applyBorder="0" applyAlignment="0" applyProtection="0">
      <alignment vertical="center"/>
    </xf>
    <xf numFmtId="0" fontId="74" fillId="15" borderId="0" applyNumberFormat="0" applyBorder="0" applyAlignment="0" applyProtection="0">
      <alignment vertical="center"/>
    </xf>
    <xf numFmtId="0" fontId="74" fillId="15" borderId="0" applyNumberFormat="0" applyBorder="0" applyAlignment="0" applyProtection="0">
      <alignment vertical="center"/>
    </xf>
    <xf numFmtId="0" fontId="74" fillId="15" borderId="0" applyNumberFormat="0" applyBorder="0" applyAlignment="0" applyProtection="0">
      <alignment vertical="center"/>
    </xf>
    <xf numFmtId="0" fontId="74" fillId="15" borderId="0" applyNumberFormat="0" applyBorder="0" applyAlignment="0" applyProtection="0">
      <alignment vertical="center"/>
    </xf>
    <xf numFmtId="0" fontId="77" fillId="0" borderId="0" applyNumberFormat="0" applyFill="0" applyBorder="0" applyAlignment="0" applyProtection="0">
      <alignment vertical="top"/>
      <protection locked="0"/>
    </xf>
    <xf numFmtId="0" fontId="85" fillId="17" borderId="21" applyNumberFormat="0" applyAlignment="0" applyProtection="0">
      <alignment vertical="center"/>
    </xf>
    <xf numFmtId="0" fontId="77" fillId="0" borderId="0" applyNumberFormat="0" applyFill="0" applyBorder="0" applyAlignment="0" applyProtection="0">
      <alignment vertical="top"/>
      <protection locked="0"/>
    </xf>
    <xf numFmtId="0" fontId="57" fillId="0" borderId="0" applyNumberFormat="0" applyFill="0" applyBorder="0" applyAlignment="0" applyProtection="0">
      <alignment vertical="center"/>
    </xf>
    <xf numFmtId="0" fontId="77" fillId="0" borderId="0" applyNumberFormat="0" applyFill="0" applyBorder="0" applyAlignment="0" applyProtection="0">
      <alignment vertical="top"/>
      <protection locked="0"/>
    </xf>
    <xf numFmtId="0" fontId="9" fillId="0" borderId="0">
      <alignment vertical="center"/>
    </xf>
    <xf numFmtId="1" fontId="69" fillId="0" borderId="17" applyFill="0" applyProtection="0">
      <alignment horizontal="center" vertical="center"/>
    </xf>
    <xf numFmtId="0" fontId="8" fillId="0" borderId="0">
      <alignment vertical="center"/>
    </xf>
    <xf numFmtId="0" fontId="87" fillId="17" borderId="16" applyNumberFormat="0" applyAlignment="0" applyProtection="0">
      <alignment vertical="center"/>
    </xf>
    <xf numFmtId="0" fontId="8" fillId="0" borderId="0">
      <alignment vertical="center"/>
    </xf>
    <xf numFmtId="0" fontId="110" fillId="0" borderId="0">
      <alignment vertical="center"/>
    </xf>
    <xf numFmtId="0" fontId="110" fillId="0" borderId="0">
      <alignment vertical="center"/>
    </xf>
    <xf numFmtId="0" fontId="64" fillId="0" borderId="1">
      <alignment horizontal="left" vertical="center"/>
    </xf>
    <xf numFmtId="0" fontId="110" fillId="5" borderId="12" applyNumberFormat="0" applyFont="0" applyAlignment="0" applyProtection="0">
      <alignment vertical="center"/>
    </xf>
    <xf numFmtId="0" fontId="64" fillId="0" borderId="1">
      <alignment horizontal="left" vertical="center"/>
    </xf>
    <xf numFmtId="0" fontId="110" fillId="5" borderId="12" applyNumberFormat="0" applyFont="0" applyAlignment="0" applyProtection="0">
      <alignment vertical="center"/>
    </xf>
    <xf numFmtId="0" fontId="64" fillId="0" borderId="1">
      <alignment horizontal="left" vertical="center"/>
    </xf>
    <xf numFmtId="0" fontId="110" fillId="0" borderId="0">
      <alignment vertical="center"/>
    </xf>
    <xf numFmtId="0" fontId="110" fillId="0" borderId="0">
      <alignment vertical="center"/>
    </xf>
    <xf numFmtId="0" fontId="110"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110" fillId="0" borderId="0">
      <alignment vertical="center"/>
    </xf>
    <xf numFmtId="0" fontId="110" fillId="0" borderId="0">
      <alignment vertical="center"/>
    </xf>
    <xf numFmtId="0" fontId="8" fillId="0" borderId="0">
      <alignment vertical="center"/>
    </xf>
    <xf numFmtId="0" fontId="110" fillId="0" borderId="0">
      <alignment vertical="center"/>
    </xf>
    <xf numFmtId="0" fontId="8" fillId="0" borderId="0">
      <alignment vertical="center"/>
    </xf>
    <xf numFmtId="0" fontId="8" fillId="0" borderId="0">
      <alignment vertical="center"/>
    </xf>
    <xf numFmtId="0" fontId="8" fillId="0" borderId="0">
      <alignment vertical="center"/>
    </xf>
    <xf numFmtId="0" fontId="93" fillId="8" borderId="24" applyNumberFormat="0" applyAlignment="0" applyProtection="0">
      <alignment vertical="center"/>
    </xf>
    <xf numFmtId="0" fontId="8" fillId="0" borderId="0">
      <alignment vertical="center"/>
    </xf>
    <xf numFmtId="0" fontId="110" fillId="0" borderId="0">
      <alignment vertical="center"/>
    </xf>
    <xf numFmtId="0" fontId="110" fillId="0" borderId="0">
      <alignment vertical="center"/>
    </xf>
    <xf numFmtId="0" fontId="81" fillId="0" borderId="20" applyNumberFormat="0" applyFill="0" applyAlignment="0" applyProtection="0">
      <alignment vertical="center"/>
    </xf>
    <xf numFmtId="0" fontId="81" fillId="0" borderId="20" applyNumberFormat="0" applyFill="0" applyAlignment="0" applyProtection="0">
      <alignment vertical="center"/>
    </xf>
    <xf numFmtId="0" fontId="81" fillId="0" borderId="20" applyNumberFormat="0" applyFill="0" applyAlignment="0" applyProtection="0">
      <alignment vertical="center"/>
    </xf>
    <xf numFmtId="0" fontId="81" fillId="0" borderId="20" applyNumberFormat="0" applyFill="0" applyAlignment="0" applyProtection="0">
      <alignment vertical="center"/>
    </xf>
    <xf numFmtId="0" fontId="81" fillId="0" borderId="20" applyNumberFormat="0" applyFill="0" applyAlignment="0" applyProtection="0">
      <alignment vertical="center"/>
    </xf>
    <xf numFmtId="0" fontId="110" fillId="0" borderId="0">
      <alignment vertical="center"/>
    </xf>
    <xf numFmtId="0" fontId="110" fillId="0" borderId="0">
      <alignment vertical="center"/>
    </xf>
    <xf numFmtId="0" fontId="81" fillId="0" borderId="20" applyNumberFormat="0" applyFill="0" applyAlignment="0" applyProtection="0">
      <alignment vertical="center"/>
    </xf>
    <xf numFmtId="0" fontId="8" fillId="0" borderId="0">
      <alignment vertical="center"/>
    </xf>
    <xf numFmtId="0" fontId="81" fillId="0" borderId="20"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4" fillId="1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3" fillId="8" borderId="24" applyNumberFormat="0" applyAlignment="0" applyProtection="0">
      <alignment vertical="center"/>
    </xf>
    <xf numFmtId="0" fontId="8" fillId="0" borderId="0">
      <alignment vertical="center"/>
    </xf>
    <xf numFmtId="0" fontId="110" fillId="5" borderId="12" applyNumberFormat="0" applyFont="0" applyAlignment="0" applyProtection="0">
      <alignment vertical="center"/>
    </xf>
    <xf numFmtId="0" fontId="8" fillId="0" borderId="0">
      <alignment vertical="center"/>
    </xf>
    <xf numFmtId="43" fontId="110"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0" fillId="5" borderId="12" applyNumberFormat="0" applyFont="0" applyAlignment="0" applyProtection="0">
      <alignment vertical="center"/>
    </xf>
    <xf numFmtId="0" fontId="60" fillId="0" borderId="0" applyNumberFormat="0" applyFill="0" applyBorder="0" applyAlignment="0" applyProtection="0">
      <alignment vertical="center"/>
    </xf>
    <xf numFmtId="0" fontId="8" fillId="0" borderId="0">
      <alignment vertical="center"/>
    </xf>
    <xf numFmtId="0" fontId="110" fillId="0" borderId="0">
      <alignment vertical="center"/>
    </xf>
    <xf numFmtId="0" fontId="110" fillId="0" borderId="0">
      <alignment vertical="center"/>
    </xf>
    <xf numFmtId="0" fontId="57" fillId="0" borderId="0" applyNumberFormat="0" applyFill="0" applyBorder="0" applyAlignment="0" applyProtection="0">
      <alignment vertical="center"/>
    </xf>
    <xf numFmtId="0" fontId="56" fillId="0" borderId="11" applyNumberFormat="0" applyFill="0" applyAlignment="0" applyProtection="0">
      <alignment vertical="center"/>
    </xf>
    <xf numFmtId="0" fontId="110" fillId="0" borderId="0">
      <alignment vertical="center"/>
    </xf>
    <xf numFmtId="0" fontId="110" fillId="0" borderId="0">
      <alignment vertical="center"/>
    </xf>
    <xf numFmtId="0" fontId="110" fillId="0" borderId="0">
      <alignment vertical="center"/>
    </xf>
    <xf numFmtId="0" fontId="68" fillId="9" borderId="16" applyNumberFormat="0" applyAlignment="0" applyProtection="0">
      <alignment vertical="center"/>
    </xf>
    <xf numFmtId="0" fontId="69" fillId="0" borderId="6" applyNumberFormat="0" applyFill="0" applyProtection="0">
      <alignment horizontal="left" vertical="center"/>
    </xf>
    <xf numFmtId="0" fontId="8" fillId="0" borderId="0">
      <alignment vertical="center"/>
    </xf>
    <xf numFmtId="0" fontId="68" fillId="9" borderId="16" applyNumberFormat="0" applyAlignment="0" applyProtection="0">
      <alignment vertical="center"/>
    </xf>
    <xf numFmtId="0" fontId="8" fillId="0" borderId="0">
      <alignment vertical="center"/>
    </xf>
    <xf numFmtId="0" fontId="68" fillId="9" borderId="16" applyNumberFormat="0" applyAlignment="0" applyProtection="0">
      <alignment vertical="center"/>
    </xf>
    <xf numFmtId="0" fontId="8" fillId="0" borderId="0">
      <alignment vertical="center"/>
    </xf>
    <xf numFmtId="0" fontId="68" fillId="9" borderId="16" applyNumberFormat="0" applyAlignment="0" applyProtection="0">
      <alignment vertical="center"/>
    </xf>
    <xf numFmtId="0" fontId="1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8" fillId="9" borderId="16" applyNumberFormat="0" applyAlignment="0" applyProtection="0">
      <alignment vertical="center"/>
    </xf>
    <xf numFmtId="0" fontId="74" fillId="11" borderId="0" applyNumberFormat="0" applyBorder="0" applyAlignment="0" applyProtection="0">
      <alignment vertical="center"/>
    </xf>
    <xf numFmtId="0" fontId="8" fillId="0" borderId="0">
      <alignment vertical="center"/>
    </xf>
    <xf numFmtId="0" fontId="8" fillId="0" borderId="0">
      <alignment vertical="center"/>
    </xf>
    <xf numFmtId="0" fontId="110" fillId="0" borderId="0">
      <alignment vertical="center"/>
    </xf>
    <xf numFmtId="0" fontId="110" fillId="0" borderId="0">
      <alignment vertical="center"/>
    </xf>
    <xf numFmtId="0" fontId="8" fillId="0" borderId="0">
      <alignment vertical="center"/>
    </xf>
    <xf numFmtId="0" fontId="8" fillId="0" borderId="0">
      <alignment vertical="center"/>
    </xf>
    <xf numFmtId="0" fontId="85" fillId="17" borderId="21" applyNumberFormat="0" applyAlignment="0" applyProtection="0">
      <alignment vertical="center"/>
    </xf>
    <xf numFmtId="0" fontId="93" fillId="8" borderId="24" applyNumberFormat="0" applyAlignment="0" applyProtection="0">
      <alignment vertical="center"/>
    </xf>
    <xf numFmtId="0" fontId="89" fillId="0" borderId="0" applyNumberFormat="0" applyFill="0" applyBorder="0" applyAlignment="0" applyProtection="0">
      <alignment vertical="top"/>
      <protection locked="0"/>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0" fillId="1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1" fillId="26" borderId="0" applyNumberFormat="0" applyBorder="0" applyAlignment="0" applyProtection="0">
      <alignment vertical="center"/>
    </xf>
    <xf numFmtId="0" fontId="9" fillId="0" borderId="0">
      <alignment vertical="center"/>
    </xf>
    <xf numFmtId="0" fontId="61" fillId="26" borderId="0" applyNumberFormat="0" applyBorder="0" applyAlignment="0" applyProtection="0">
      <alignment vertical="center"/>
    </xf>
    <xf numFmtId="0" fontId="8" fillId="0" borderId="0">
      <alignment vertical="center"/>
    </xf>
    <xf numFmtId="0" fontId="61" fillId="26" borderId="0" applyNumberFormat="0" applyBorder="0" applyAlignment="0" applyProtection="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1" fillId="26" borderId="0" applyNumberFormat="0" applyBorder="0" applyAlignment="0" applyProtection="0">
      <alignment vertical="center"/>
    </xf>
    <xf numFmtId="0" fontId="69" fillId="0" borderId="6" applyNumberFormat="0" applyFill="0" applyProtection="0">
      <alignment horizontal="left" vertical="center"/>
    </xf>
    <xf numFmtId="0" fontId="8" fillId="0" borderId="0">
      <alignment vertical="center"/>
    </xf>
    <xf numFmtId="0" fontId="8" fillId="0" borderId="0">
      <alignment vertical="center"/>
    </xf>
    <xf numFmtId="0" fontId="8" fillId="0" borderId="0">
      <alignment vertical="center"/>
    </xf>
    <xf numFmtId="0" fontId="110" fillId="11" borderId="0" applyNumberFormat="0" applyBorder="0" applyAlignment="0" applyProtection="0">
      <alignment vertical="center"/>
    </xf>
    <xf numFmtId="0" fontId="59" fillId="0" borderId="0" applyNumberForma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0" fontId="76" fillId="0" borderId="0">
      <alignment vertical="center"/>
      <protection locked="0"/>
    </xf>
    <xf numFmtId="0" fontId="8" fillId="0" borderId="0">
      <alignment vertical="center"/>
    </xf>
    <xf numFmtId="0" fontId="8" fillId="0" borderId="0">
      <alignment vertical="center"/>
    </xf>
    <xf numFmtId="0" fontId="110" fillId="5" borderId="12" applyNumberFormat="0" applyFont="0" applyAlignment="0" applyProtection="0">
      <alignment vertical="center"/>
    </xf>
    <xf numFmtId="0" fontId="61" fillId="29" borderId="0" applyNumberFormat="0" applyBorder="0" applyAlignment="0" applyProtection="0">
      <alignment vertical="center"/>
    </xf>
    <xf numFmtId="0" fontId="8" fillId="0" borderId="0">
      <alignment vertical="center"/>
    </xf>
    <xf numFmtId="0" fontId="57" fillId="0" borderId="0" applyNumberFormat="0" applyFill="0" applyBorder="0" applyAlignment="0" applyProtection="0">
      <alignment vertical="center"/>
    </xf>
    <xf numFmtId="0" fontId="56" fillId="0" borderId="11" applyNumberFormat="0" applyFill="0" applyAlignment="0" applyProtection="0">
      <alignment vertical="center"/>
    </xf>
    <xf numFmtId="0" fontId="8" fillId="0" borderId="0">
      <alignment vertical="center"/>
    </xf>
    <xf numFmtId="0" fontId="8" fillId="0" borderId="0">
      <alignment vertical="center"/>
    </xf>
    <xf numFmtId="0" fontId="56" fillId="0" borderId="11" applyNumberFormat="0" applyFill="0" applyAlignment="0" applyProtection="0">
      <alignment vertical="center"/>
    </xf>
    <xf numFmtId="0" fontId="8" fillId="0" borderId="0">
      <alignment vertical="center"/>
    </xf>
    <xf numFmtId="0" fontId="57" fillId="0" borderId="0" applyNumberFormat="0" applyFill="0" applyBorder="0" applyAlignment="0" applyProtection="0">
      <alignment vertical="center"/>
    </xf>
    <xf numFmtId="0" fontId="56" fillId="0" borderId="11" applyNumberFormat="0" applyFill="0" applyAlignment="0" applyProtection="0">
      <alignment vertical="center"/>
    </xf>
    <xf numFmtId="0" fontId="8" fillId="0" borderId="0">
      <alignment vertical="center"/>
    </xf>
    <xf numFmtId="0" fontId="110" fillId="5" borderId="12" applyNumberFormat="0" applyFont="0" applyAlignment="0" applyProtection="0">
      <alignment vertical="center"/>
    </xf>
    <xf numFmtId="0" fontId="110" fillId="0" borderId="0">
      <alignment vertical="center"/>
    </xf>
    <xf numFmtId="0" fontId="8" fillId="0" borderId="0">
      <alignment vertical="center"/>
    </xf>
    <xf numFmtId="0" fontId="56" fillId="0" borderId="11" applyNumberFormat="0" applyFill="0" applyAlignment="0" applyProtection="0">
      <alignment vertical="center"/>
    </xf>
    <xf numFmtId="0" fontId="65" fillId="0" borderId="0">
      <alignment vertical="center"/>
    </xf>
    <xf numFmtId="0" fontId="8" fillId="0" borderId="0">
      <alignment vertical="center"/>
    </xf>
    <xf numFmtId="0" fontId="8" fillId="0" borderId="0">
      <alignment vertical="center"/>
    </xf>
    <xf numFmtId="0" fontId="56" fillId="0" borderId="11" applyNumberFormat="0" applyFill="0" applyAlignment="0" applyProtection="0">
      <alignment vertical="center"/>
    </xf>
    <xf numFmtId="0" fontId="8" fillId="0" borderId="0"/>
    <xf numFmtId="0" fontId="8" fillId="0" borderId="0">
      <alignment vertical="center"/>
    </xf>
    <xf numFmtId="0" fontId="56" fillId="0" borderId="11" applyNumberFormat="0" applyFill="0" applyAlignment="0" applyProtection="0">
      <alignment vertical="center"/>
    </xf>
    <xf numFmtId="0" fontId="8" fillId="0" borderId="0"/>
    <xf numFmtId="0" fontId="8" fillId="0" borderId="0">
      <alignment vertical="center"/>
    </xf>
    <xf numFmtId="0" fontId="56" fillId="0" borderId="22" applyNumberFormat="0" applyFill="0" applyAlignment="0" applyProtection="0">
      <alignment vertical="center"/>
    </xf>
    <xf numFmtId="0" fontId="65" fillId="0" borderId="0">
      <alignment vertical="center"/>
    </xf>
    <xf numFmtId="0" fontId="8" fillId="0" borderId="0">
      <alignment vertical="center"/>
    </xf>
    <xf numFmtId="0" fontId="8" fillId="0" borderId="0">
      <alignment vertical="center"/>
    </xf>
    <xf numFmtId="0" fontId="56" fillId="0" borderId="11" applyNumberFormat="0" applyFill="0" applyAlignment="0" applyProtection="0">
      <alignment vertical="center"/>
    </xf>
    <xf numFmtId="0" fontId="55" fillId="6" borderId="0" applyNumberFormat="0" applyBorder="0" applyAlignment="0" applyProtection="0">
      <alignment vertical="center"/>
    </xf>
    <xf numFmtId="0" fontId="8" fillId="0" borderId="0">
      <alignment vertical="center"/>
    </xf>
    <xf numFmtId="0" fontId="56" fillId="0" borderId="11" applyNumberFormat="0" applyFill="0" applyAlignment="0" applyProtection="0">
      <alignment vertical="center"/>
    </xf>
    <xf numFmtId="0" fontId="8" fillId="0" borderId="0">
      <alignment vertical="center"/>
    </xf>
    <xf numFmtId="0" fontId="93" fillId="8" borderId="24" applyNumberFormat="0" applyAlignment="0" applyProtection="0">
      <alignment vertical="center"/>
    </xf>
    <xf numFmtId="0" fontId="8" fillId="0" borderId="0">
      <alignment vertical="center"/>
    </xf>
    <xf numFmtId="0" fontId="70" fillId="0" borderId="18" applyNumberFormat="0" applyFill="0" applyAlignment="0" applyProtection="0">
      <alignment vertical="center"/>
    </xf>
    <xf numFmtId="0" fontId="8" fillId="0" borderId="0">
      <alignment vertical="center"/>
    </xf>
    <xf numFmtId="0" fontId="8" fillId="0" borderId="0">
      <alignment vertical="center"/>
    </xf>
    <xf numFmtId="0" fontId="70" fillId="0" borderId="18" applyNumberFormat="0" applyFill="0" applyAlignment="0" applyProtection="0">
      <alignment vertical="center"/>
    </xf>
    <xf numFmtId="0" fontId="8" fillId="0" borderId="0">
      <alignment vertical="center"/>
    </xf>
    <xf numFmtId="0" fontId="61" fillId="24" borderId="0" applyNumberFormat="0" applyBorder="0" applyAlignment="0" applyProtection="0">
      <alignment vertical="center"/>
    </xf>
    <xf numFmtId="0" fontId="8" fillId="0" borderId="0">
      <alignment vertical="center"/>
    </xf>
    <xf numFmtId="0" fontId="8" fillId="0" borderId="0">
      <alignment vertical="center"/>
    </xf>
    <xf numFmtId="0" fontId="93" fillId="8" borderId="24" applyNumberFormat="0" applyAlignment="0" applyProtection="0">
      <alignment vertical="center"/>
    </xf>
    <xf numFmtId="0" fontId="8" fillId="0" borderId="0">
      <alignment vertical="center"/>
    </xf>
    <xf numFmtId="0" fontId="8" fillId="0" borderId="0">
      <alignment vertical="center"/>
    </xf>
    <xf numFmtId="0" fontId="56" fillId="0" borderId="11" applyNumberFormat="0" applyFill="0" applyAlignment="0" applyProtection="0">
      <alignment vertical="center"/>
    </xf>
    <xf numFmtId="0" fontId="8" fillId="0" borderId="0">
      <alignment vertical="center"/>
    </xf>
    <xf numFmtId="0" fontId="110" fillId="0" borderId="0">
      <alignment vertical="center"/>
    </xf>
    <xf numFmtId="0" fontId="110"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8" fillId="0" borderId="0">
      <alignment vertical="center"/>
    </xf>
    <xf numFmtId="3" fontId="8" fillId="0" borderId="0" applyFont="0" applyFill="0" applyBorder="0" applyAlignment="0" applyProtection="0">
      <alignment vertical="center"/>
    </xf>
    <xf numFmtId="0" fontId="55" fillId="4" borderId="0" applyNumberFormat="0" applyBorder="0" applyAlignment="0" applyProtection="0">
      <alignment vertical="center"/>
    </xf>
    <xf numFmtId="0" fontId="88" fillId="0" borderId="0">
      <alignment vertical="center"/>
    </xf>
    <xf numFmtId="0" fontId="103" fillId="6" borderId="0" applyNumberFormat="0" applyBorder="0" applyAlignment="0" applyProtection="0">
      <alignment vertical="center"/>
    </xf>
    <xf numFmtId="0" fontId="76" fillId="0" borderId="0">
      <alignment vertical="center"/>
    </xf>
    <xf numFmtId="0" fontId="73" fillId="6" borderId="0" applyNumberFormat="0" applyBorder="0" applyAlignment="0" applyProtection="0">
      <alignment vertical="center"/>
    </xf>
    <xf numFmtId="0" fontId="73" fillId="6" borderId="0" applyNumberFormat="0" applyBorder="0" applyAlignment="0" applyProtection="0">
      <alignment vertical="center"/>
    </xf>
    <xf numFmtId="0" fontId="110" fillId="0" borderId="0">
      <alignment vertical="center"/>
    </xf>
    <xf numFmtId="10" fontId="8" fillId="0" borderId="0" applyFont="0" applyFill="0" applyBorder="0" applyAlignment="0" applyProtection="0">
      <alignment vertical="center"/>
    </xf>
    <xf numFmtId="0" fontId="73" fillId="6" borderId="0" applyNumberFormat="0" applyBorder="0" applyAlignment="0" applyProtection="0">
      <alignment vertical="center"/>
    </xf>
    <xf numFmtId="0" fontId="73" fillId="6" borderId="0" applyNumberFormat="0" applyBorder="0" applyAlignment="0" applyProtection="0">
      <alignment vertical="center"/>
    </xf>
    <xf numFmtId="0" fontId="58" fillId="5" borderId="1" applyNumberFormat="0" applyBorder="0" applyAlignment="0" applyProtection="0">
      <alignment vertical="center"/>
    </xf>
    <xf numFmtId="0" fontId="73" fillId="6" borderId="0" applyNumberFormat="0" applyBorder="0" applyAlignment="0" applyProtection="0">
      <alignment vertical="center"/>
    </xf>
    <xf numFmtId="0" fontId="73" fillId="6" borderId="0" applyNumberFormat="0" applyBorder="0" applyAlignment="0" applyProtection="0">
      <alignment vertical="center"/>
    </xf>
    <xf numFmtId="43" fontId="110" fillId="0" borderId="0" applyFont="0" applyFill="0" applyBorder="0" applyAlignment="0" applyProtection="0">
      <alignment vertical="center"/>
    </xf>
    <xf numFmtId="0" fontId="73" fillId="6" borderId="0" applyNumberFormat="0" applyBorder="0" applyAlignment="0" applyProtection="0">
      <alignment vertical="center"/>
    </xf>
    <xf numFmtId="0" fontId="8" fillId="0" borderId="0">
      <alignment vertical="center"/>
    </xf>
    <xf numFmtId="0" fontId="55" fillId="4" borderId="0" applyNumberFormat="0" applyBorder="0" applyAlignment="0" applyProtection="0">
      <alignment vertical="center"/>
    </xf>
    <xf numFmtId="0" fontId="55" fillId="4" borderId="0" applyNumberFormat="0" applyBorder="0" applyAlignment="0" applyProtection="0">
      <alignment vertical="center"/>
    </xf>
    <xf numFmtId="0" fontId="55" fillId="4" borderId="0" applyNumberFormat="0" applyBorder="0" applyAlignment="0" applyProtection="0">
      <alignment vertical="center"/>
    </xf>
    <xf numFmtId="0" fontId="55" fillId="4" borderId="0" applyNumberFormat="0" applyBorder="0" applyAlignment="0" applyProtection="0">
      <alignment vertical="center"/>
    </xf>
    <xf numFmtId="0" fontId="55" fillId="4" borderId="0" applyNumberFormat="0" applyBorder="0" applyAlignment="0" applyProtection="0">
      <alignment vertical="center"/>
    </xf>
    <xf numFmtId="9" fontId="8" fillId="0" borderId="0" applyFont="0" applyFill="0" applyBorder="0" applyAlignment="0" applyProtection="0">
      <alignment vertical="center"/>
    </xf>
    <xf numFmtId="0" fontId="73" fillId="4"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55" fillId="6" borderId="0" applyNumberFormat="0" applyBorder="0" applyAlignment="0" applyProtection="0">
      <alignment vertical="center"/>
    </xf>
    <xf numFmtId="0" fontId="109" fillId="0" borderId="0">
      <alignment vertical="top"/>
      <protection locked="0"/>
    </xf>
    <xf numFmtId="0" fontId="8" fillId="0" borderId="0">
      <alignment vertical="center"/>
    </xf>
    <xf numFmtId="0" fontId="56" fillId="0" borderId="11" applyNumberFormat="0" applyFill="0" applyAlignment="0" applyProtection="0">
      <alignment vertical="center"/>
    </xf>
    <xf numFmtId="0" fontId="55" fillId="6" borderId="0" applyNumberFormat="0" applyBorder="0" applyAlignment="0" applyProtection="0">
      <alignment vertical="center"/>
    </xf>
    <xf numFmtId="0" fontId="66" fillId="0" borderId="14">
      <alignment horizontal="center" vertical="center"/>
    </xf>
    <xf numFmtId="0" fontId="8" fillId="0" borderId="0">
      <alignment vertical="center"/>
    </xf>
    <xf numFmtId="0" fontId="65" fillId="0" borderId="0">
      <alignment vertical="center"/>
    </xf>
    <xf numFmtId="0" fontId="55" fillId="6" borderId="0" applyNumberFormat="0" applyBorder="0" applyAlignment="0" applyProtection="0">
      <alignment vertical="center"/>
    </xf>
    <xf numFmtId="0" fontId="57" fillId="0" borderId="0" applyNumberFormat="0" applyFill="0" applyBorder="0" applyAlignment="0" applyProtection="0">
      <alignment vertical="center"/>
    </xf>
    <xf numFmtId="0" fontId="66" fillId="0" borderId="14">
      <alignment horizontal="center" vertical="center"/>
    </xf>
    <xf numFmtId="0" fontId="8" fillId="0" borderId="0">
      <alignment vertical="center"/>
    </xf>
    <xf numFmtId="0" fontId="55" fillId="6" borderId="0" applyNumberFormat="0" applyBorder="0" applyAlignment="0" applyProtection="0">
      <alignment vertical="center"/>
    </xf>
    <xf numFmtId="0" fontId="74" fillId="15" borderId="0" applyNumberFormat="0" applyBorder="0" applyAlignment="0" applyProtection="0">
      <alignment vertical="center"/>
    </xf>
    <xf numFmtId="0" fontId="57" fillId="0" borderId="0" applyNumberFormat="0" applyFill="0" applyBorder="0" applyAlignment="0" applyProtection="0">
      <alignment vertical="center"/>
    </xf>
    <xf numFmtId="0" fontId="55" fillId="6" borderId="0" applyNumberFormat="0" applyBorder="0" applyAlignment="0" applyProtection="0">
      <alignment vertical="center"/>
    </xf>
    <xf numFmtId="0" fontId="102" fillId="0" borderId="0" applyNumberFormat="0" applyFill="0" applyBorder="0" applyAlignment="0" applyProtection="0">
      <alignment vertical="center"/>
    </xf>
    <xf numFmtId="0" fontId="62" fillId="22" borderId="0" applyNumberFormat="0" applyBorder="0" applyAlignment="0" applyProtection="0">
      <alignment vertical="center"/>
    </xf>
    <xf numFmtId="0" fontId="62" fillId="9" borderId="0" applyNumberFormat="0" applyBorder="0" applyAlignment="0" applyProtection="0">
      <alignment vertical="center"/>
    </xf>
    <xf numFmtId="0" fontId="102" fillId="0" borderId="0" applyNumberFormat="0" applyFill="0" applyBorder="0" applyAlignment="0" applyProtection="0">
      <alignment vertical="center"/>
    </xf>
    <xf numFmtId="0" fontId="8" fillId="0" borderId="0">
      <alignment vertical="center"/>
    </xf>
    <xf numFmtId="0" fontId="82" fillId="0" borderId="6" applyNumberFormat="0" applyFill="0" applyProtection="0">
      <alignment horizontal="center" vertical="center"/>
    </xf>
    <xf numFmtId="0" fontId="82" fillId="0" borderId="6" applyNumberFormat="0" applyFill="0" applyProtection="0">
      <alignment horizontal="center" vertical="center"/>
    </xf>
    <xf numFmtId="0" fontId="82" fillId="0" borderId="6" applyNumberFormat="0" applyFill="0" applyProtection="0">
      <alignment horizontal="center" vertical="center"/>
    </xf>
    <xf numFmtId="0" fontId="62" fillId="16" borderId="0" applyNumberFormat="0" applyBorder="0" applyAlignment="0" applyProtection="0">
      <alignment vertical="center"/>
    </xf>
    <xf numFmtId="0" fontId="59" fillId="0" borderId="0" applyNumberFormat="0" applyFill="0" applyBorder="0" applyAlignment="0" applyProtection="0">
      <alignment vertical="center"/>
    </xf>
    <xf numFmtId="0" fontId="55" fillId="4" borderId="0" applyNumberFormat="0" applyBorder="0" applyAlignment="0" applyProtection="0">
      <alignment vertical="center"/>
    </xf>
    <xf numFmtId="0" fontId="62" fillId="16" borderId="0" applyNumberFormat="0" applyBorder="0" applyAlignment="0" applyProtection="0">
      <alignment vertical="center"/>
    </xf>
    <xf numFmtId="0" fontId="59" fillId="0" borderId="0" applyNumberFormat="0" applyFill="0" applyBorder="0" applyAlignment="0" applyProtection="0">
      <alignment vertical="center"/>
    </xf>
    <xf numFmtId="0" fontId="69" fillId="0" borderId="0">
      <alignment vertical="center"/>
    </xf>
    <xf numFmtId="0" fontId="59" fillId="0" borderId="0" applyNumberFormat="0" applyFill="0" applyBorder="0" applyAlignment="0" applyProtection="0">
      <alignment vertical="center"/>
    </xf>
    <xf numFmtId="204" fontId="69" fillId="0" borderId="17" applyFill="0" applyProtection="0">
      <alignment horizontal="right" vertical="center"/>
    </xf>
    <xf numFmtId="0" fontId="101" fillId="0" borderId="0" applyNumberFormat="0" applyFill="0" applyBorder="0" applyAlignment="0" applyProtection="0">
      <alignment vertical="center"/>
    </xf>
    <xf numFmtId="204" fontId="69" fillId="0" borderId="17" applyFill="0" applyProtection="0">
      <alignment horizontal="right" vertical="center"/>
    </xf>
    <xf numFmtId="0" fontId="101" fillId="0" borderId="0" applyNumberFormat="0" applyFill="0" applyBorder="0" applyAlignment="0" applyProtection="0">
      <alignment vertical="center"/>
    </xf>
    <xf numFmtId="0" fontId="61" fillId="20" borderId="0" applyNumberFormat="0" applyBorder="0" applyAlignment="0" applyProtection="0">
      <alignment vertical="center"/>
    </xf>
    <xf numFmtId="0" fontId="67" fillId="0" borderId="0" applyNumberFormat="0" applyFill="0" applyBorder="0" applyAlignment="0" applyProtection="0">
      <alignment vertical="center"/>
    </xf>
    <xf numFmtId="9" fontId="8" fillId="0" borderId="0" applyFont="0" applyFill="0" applyBorder="0" applyAlignment="0" applyProtection="0">
      <alignment vertical="center"/>
    </xf>
    <xf numFmtId="0" fontId="67" fillId="0" borderId="0" applyNumberFormat="0" applyFill="0" applyBorder="0" applyAlignment="0" applyProtection="0">
      <alignment vertical="center"/>
    </xf>
    <xf numFmtId="0" fontId="91" fillId="30" borderId="5">
      <alignment vertical="center"/>
      <protection locked="0"/>
    </xf>
    <xf numFmtId="43" fontId="110" fillId="0" borderId="0" applyFont="0" applyFill="0" applyBorder="0" applyAlignment="0" applyProtection="0">
      <alignment vertical="center"/>
    </xf>
    <xf numFmtId="9" fontId="8" fillId="0" borderId="0" applyFont="0" applyFill="0" applyBorder="0" applyAlignment="0" applyProtection="0">
      <alignment vertical="center"/>
    </xf>
    <xf numFmtId="0" fontId="67"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10" fillId="28" borderId="0" applyNumberFormat="0" applyBorder="0" applyAlignment="0" applyProtection="0">
      <alignment vertical="center"/>
    </xf>
    <xf numFmtId="0" fontId="55" fillId="4" borderId="0" applyNumberFormat="0" applyBorder="0" applyAlignment="0" applyProtection="0">
      <alignment vertical="center"/>
    </xf>
    <xf numFmtId="9" fontId="8" fillId="0" borderId="0" applyFont="0" applyFill="0" applyBorder="0" applyAlignment="0" applyProtection="0">
      <alignment vertical="center"/>
    </xf>
    <xf numFmtId="0" fontId="67" fillId="0" borderId="0" applyNumberFormat="0" applyFill="0" applyBorder="0" applyAlignment="0" applyProtection="0">
      <alignment vertical="center"/>
    </xf>
    <xf numFmtId="43" fontId="110" fillId="0" borderId="0" applyFont="0" applyFill="0" applyBorder="0" applyAlignment="0" applyProtection="0">
      <alignment vertical="center"/>
    </xf>
    <xf numFmtId="9" fontId="8" fillId="0" borderId="0" applyFont="0" applyFill="0" applyBorder="0" applyAlignment="0" applyProtection="0">
      <alignment vertical="center"/>
    </xf>
    <xf numFmtId="0" fontId="67" fillId="0" borderId="0" applyNumberFormat="0" applyFill="0" applyBorder="0" applyAlignment="0" applyProtection="0">
      <alignment vertical="center"/>
    </xf>
    <xf numFmtId="43" fontId="110" fillId="0" borderId="0" applyFont="0" applyFill="0" applyBorder="0" applyAlignment="0" applyProtection="0">
      <alignment vertical="center"/>
    </xf>
    <xf numFmtId="0" fontId="26" fillId="5" borderId="0" applyNumberFormat="0" applyBorder="0" applyAlignment="0" applyProtection="0">
      <alignment vertical="center"/>
    </xf>
    <xf numFmtId="0" fontId="68" fillId="9" borderId="16" applyNumberFormat="0" applyAlignment="0" applyProtection="0">
      <alignment vertical="center"/>
    </xf>
    <xf numFmtId="0" fontId="62" fillId="16" borderId="0" applyNumberFormat="0" applyBorder="0" applyAlignment="0" applyProtection="0">
      <alignment vertical="center"/>
    </xf>
    <xf numFmtId="0" fontId="67" fillId="0" borderId="0" applyNumberFormat="0" applyFill="0" applyBorder="0" applyAlignment="0" applyProtection="0">
      <alignment vertical="center"/>
    </xf>
    <xf numFmtId="0" fontId="26" fillId="5" borderId="0" applyNumberFormat="0" applyBorder="0" applyAlignment="0" applyProtection="0">
      <alignment vertical="center"/>
    </xf>
    <xf numFmtId="9" fontId="8" fillId="0" borderId="0" applyFont="0" applyFill="0" applyBorder="0" applyAlignment="0" applyProtection="0">
      <alignment vertical="center"/>
    </xf>
    <xf numFmtId="0" fontId="67" fillId="0" borderId="0" applyNumberFormat="0" applyFill="0" applyBorder="0" applyAlignment="0" applyProtection="0">
      <alignment vertical="center"/>
    </xf>
    <xf numFmtId="43" fontId="110" fillId="0" borderId="0" applyFont="0" applyFill="0" applyBorder="0" applyAlignment="0" applyProtection="0">
      <alignment vertical="center"/>
    </xf>
    <xf numFmtId="9" fontId="8" fillId="0" borderId="0" applyFont="0" applyFill="0" applyBorder="0" applyAlignment="0" applyProtection="0">
      <alignment vertical="center"/>
    </xf>
    <xf numFmtId="0" fontId="67" fillId="0" borderId="0" applyNumberFormat="0" applyFill="0" applyBorder="0" applyAlignment="0" applyProtection="0">
      <alignment vertical="center"/>
    </xf>
    <xf numFmtId="43" fontId="110" fillId="0" borderId="0" applyFont="0" applyFill="0" applyBorder="0" applyAlignment="0" applyProtection="0">
      <alignment vertical="center"/>
    </xf>
    <xf numFmtId="204" fontId="69" fillId="0" borderId="17" applyFill="0" applyProtection="0">
      <alignment horizontal="right" vertical="center"/>
    </xf>
    <xf numFmtId="0" fontId="67" fillId="0" borderId="0" applyNumberFormat="0" applyFill="0" applyBorder="0" applyAlignment="0" applyProtection="0">
      <alignment vertical="center"/>
    </xf>
    <xf numFmtId="0" fontId="8" fillId="0" borderId="0">
      <alignment vertical="center"/>
    </xf>
    <xf numFmtId="0" fontId="26" fillId="15" borderId="0" applyNumberFormat="0" applyBorder="0" applyAlignment="0" applyProtection="0">
      <alignment vertical="center"/>
    </xf>
    <xf numFmtId="0" fontId="67" fillId="0" borderId="0" applyNumberFormat="0" applyFill="0" applyBorder="0" applyAlignment="0" applyProtection="0">
      <alignment vertical="center"/>
    </xf>
    <xf numFmtId="0" fontId="8" fillId="0" borderId="0">
      <alignment vertical="center"/>
    </xf>
    <xf numFmtId="0" fontId="59" fillId="0" borderId="0" applyNumberFormat="0" applyFill="0" applyBorder="0" applyAlignment="0" applyProtection="0">
      <alignment vertical="center"/>
    </xf>
    <xf numFmtId="43" fontId="110" fillId="0" borderId="0" applyFont="0" applyFill="0" applyBorder="0" applyAlignment="0" applyProtection="0">
      <alignment vertical="center"/>
    </xf>
    <xf numFmtId="0" fontId="67" fillId="0" borderId="0" applyNumberFormat="0" applyFill="0" applyBorder="0" applyAlignment="0" applyProtection="0">
      <alignment vertical="center"/>
    </xf>
    <xf numFmtId="43" fontId="110" fillId="0" borderId="0" applyFont="0" applyFill="0" applyBorder="0" applyAlignment="0" applyProtection="0">
      <alignment vertical="center"/>
    </xf>
    <xf numFmtId="205" fontId="110" fillId="0" borderId="0" applyFont="0" applyFill="0" applyBorder="0" applyAlignment="0" applyProtection="0">
      <alignment vertical="center"/>
    </xf>
    <xf numFmtId="204" fontId="69" fillId="0" borderId="17" applyFill="0" applyProtection="0">
      <alignment horizontal="right" vertical="center"/>
    </xf>
    <xf numFmtId="0" fontId="99" fillId="0" borderId="0" applyNumberFormat="0" applyFill="0" applyBorder="0" applyAlignment="0" applyProtection="0">
      <alignment vertical="center"/>
    </xf>
    <xf numFmtId="0" fontId="110" fillId="0" borderId="0">
      <alignment vertical="center"/>
    </xf>
    <xf numFmtId="0" fontId="8" fillId="0" borderId="0">
      <alignment vertical="center"/>
    </xf>
    <xf numFmtId="0" fontId="61" fillId="9" borderId="0" applyNumberFormat="0" applyBorder="0" applyAlignment="0" applyProtection="0">
      <alignment vertical="center"/>
    </xf>
    <xf numFmtId="0" fontId="67" fillId="0" borderId="15" applyNumberFormat="0" applyFill="0" applyAlignment="0" applyProtection="0">
      <alignment vertical="center"/>
    </xf>
    <xf numFmtId="0" fontId="8" fillId="0" borderId="0">
      <alignment vertical="center"/>
    </xf>
    <xf numFmtId="0" fontId="110" fillId="0" borderId="0">
      <alignment vertical="center"/>
    </xf>
    <xf numFmtId="0" fontId="8" fillId="0" borderId="0">
      <alignment vertical="center"/>
    </xf>
    <xf numFmtId="0" fontId="106" fillId="9" borderId="19">
      <alignment horizontal="left" vertical="center"/>
      <protection locked="0" hidden="1"/>
    </xf>
    <xf numFmtId="0" fontId="67" fillId="0" borderId="15" applyNumberFormat="0" applyFill="0" applyAlignment="0" applyProtection="0">
      <alignment vertical="center"/>
    </xf>
    <xf numFmtId="0" fontId="67" fillId="0" borderId="15" applyNumberFormat="0" applyFill="0" applyAlignment="0" applyProtection="0">
      <alignment vertical="center"/>
    </xf>
    <xf numFmtId="0" fontId="110" fillId="0" borderId="0">
      <alignment vertical="center"/>
    </xf>
    <xf numFmtId="0" fontId="67" fillId="0" borderId="15" applyNumberFormat="0" applyFill="0" applyAlignment="0" applyProtection="0">
      <alignment vertical="center"/>
    </xf>
    <xf numFmtId="0" fontId="74" fillId="11" borderId="0" applyNumberFormat="0" applyBorder="0" applyAlignment="0" applyProtection="0">
      <alignment vertical="center"/>
    </xf>
    <xf numFmtId="0" fontId="62" fillId="18" borderId="0" applyNumberFormat="0" applyBorder="0" applyAlignment="0" applyProtection="0">
      <alignment vertical="center"/>
    </xf>
    <xf numFmtId="0" fontId="67" fillId="0" borderId="15" applyNumberFormat="0" applyFill="0" applyAlignment="0" applyProtection="0">
      <alignment vertical="center"/>
    </xf>
    <xf numFmtId="0" fontId="90" fillId="15" borderId="0" applyNumberFormat="0" applyBorder="0" applyAlignment="0" applyProtection="0">
      <alignment vertical="center"/>
    </xf>
    <xf numFmtId="0" fontId="62" fillId="16" borderId="0" applyNumberFormat="0" applyBorder="0" applyAlignment="0" applyProtection="0">
      <alignment vertical="center"/>
    </xf>
    <xf numFmtId="0" fontId="67" fillId="0" borderId="15" applyNumberFormat="0" applyFill="0" applyAlignment="0" applyProtection="0">
      <alignment vertical="center"/>
    </xf>
    <xf numFmtId="0" fontId="8" fillId="0" borderId="0">
      <alignment vertical="center"/>
    </xf>
    <xf numFmtId="0" fontId="8" fillId="0" borderId="0">
      <alignment vertical="center"/>
    </xf>
    <xf numFmtId="0" fontId="90" fillId="15" borderId="0" applyNumberFormat="0" applyBorder="0" applyAlignment="0" applyProtection="0">
      <alignment vertical="center"/>
    </xf>
    <xf numFmtId="0" fontId="99" fillId="0" borderId="26" applyNumberFormat="0" applyFill="0" applyAlignment="0" applyProtection="0">
      <alignment vertical="center"/>
    </xf>
    <xf numFmtId="0" fontId="64" fillId="0" borderId="1">
      <alignment horizontal="left" vertical="center"/>
    </xf>
    <xf numFmtId="0" fontId="63" fillId="0" borderId="13" applyNumberFormat="0" applyFill="0" applyAlignment="0" applyProtection="0">
      <alignment vertical="center"/>
    </xf>
    <xf numFmtId="0" fontId="64" fillId="0" borderId="1">
      <alignment horizontal="left" vertical="center"/>
    </xf>
    <xf numFmtId="0" fontId="61" fillId="6" borderId="0" applyNumberFormat="0" applyBorder="0" applyAlignment="0" applyProtection="0">
      <alignment vertical="center"/>
    </xf>
    <xf numFmtId="0" fontId="63" fillId="0" borderId="13" applyNumberFormat="0" applyFill="0" applyAlignment="0" applyProtection="0">
      <alignment vertical="center"/>
    </xf>
    <xf numFmtId="0" fontId="64" fillId="0" borderId="1">
      <alignment horizontal="left" vertical="center"/>
    </xf>
    <xf numFmtId="0" fontId="63" fillId="0" borderId="13" applyNumberFormat="0" applyFill="0" applyAlignment="0" applyProtection="0">
      <alignment vertical="center"/>
    </xf>
    <xf numFmtId="0" fontId="68" fillId="9" borderId="16" applyNumberFormat="0" applyAlignment="0" applyProtection="0">
      <alignment vertical="center"/>
    </xf>
    <xf numFmtId="0" fontId="74" fillId="11" borderId="0" applyNumberFormat="0" applyBorder="0" applyAlignment="0" applyProtection="0">
      <alignment vertical="center"/>
    </xf>
    <xf numFmtId="0" fontId="83" fillId="0" borderId="0">
      <alignment vertical="center"/>
    </xf>
    <xf numFmtId="0" fontId="63" fillId="0" borderId="13" applyNumberFormat="0" applyFill="0" applyAlignment="0" applyProtection="0">
      <alignment vertical="center"/>
    </xf>
    <xf numFmtId="0" fontId="63" fillId="0" borderId="13" applyNumberFormat="0" applyFill="0" applyAlignment="0" applyProtection="0">
      <alignment vertical="center"/>
    </xf>
    <xf numFmtId="0" fontId="90" fillId="15" borderId="0" applyNumberFormat="0" applyBorder="0" applyAlignment="0" applyProtection="0">
      <alignment vertical="center"/>
    </xf>
    <xf numFmtId="0" fontId="26" fillId="17" borderId="0" applyNumberFormat="0" applyBorder="0" applyAlignment="0" applyProtection="0">
      <alignment vertical="center"/>
    </xf>
    <xf numFmtId="0" fontId="67" fillId="0" borderId="15" applyNumberFormat="0" applyFill="0" applyAlignment="0" applyProtection="0">
      <alignment vertical="center"/>
    </xf>
    <xf numFmtId="0" fontId="63" fillId="0" borderId="13" applyNumberFormat="0" applyFill="0" applyAlignment="0" applyProtection="0">
      <alignment vertical="center"/>
    </xf>
    <xf numFmtId="0" fontId="63" fillId="0" borderId="13" applyNumberFormat="0" applyFill="0" applyAlignment="0" applyProtection="0">
      <alignment vertical="center"/>
    </xf>
    <xf numFmtId="0" fontId="8" fillId="0" borderId="0">
      <alignment vertical="center"/>
    </xf>
    <xf numFmtId="0" fontId="63" fillId="0" borderId="13" applyNumberFormat="0" applyFill="0" applyAlignment="0" applyProtection="0">
      <alignment vertical="center"/>
    </xf>
    <xf numFmtId="0" fontId="63" fillId="0" borderId="13" applyNumberFormat="0" applyFill="0" applyAlignment="0" applyProtection="0">
      <alignment vertical="center"/>
    </xf>
    <xf numFmtId="43" fontId="110" fillId="0" borderId="0" applyFont="0" applyFill="0" applyBorder="0" applyAlignment="0" applyProtection="0">
      <alignment vertical="center"/>
    </xf>
    <xf numFmtId="0" fontId="9" fillId="0" borderId="0">
      <alignment vertical="center"/>
    </xf>
    <xf numFmtId="0" fontId="69" fillId="0" borderId="6" applyNumberFormat="0" applyFill="0" applyProtection="0">
      <alignment horizontal="right" vertical="center"/>
    </xf>
    <xf numFmtId="0" fontId="8" fillId="0" borderId="0">
      <alignment vertical="center"/>
    </xf>
    <xf numFmtId="0" fontId="70" fillId="0" borderId="18" applyNumberFormat="0" applyFill="0" applyAlignment="0" applyProtection="0">
      <alignment vertical="center"/>
    </xf>
    <xf numFmtId="0" fontId="8" fillId="0" borderId="0">
      <alignment vertical="center"/>
    </xf>
    <xf numFmtId="0" fontId="90" fillId="15" borderId="0" applyNumberFormat="0" applyBorder="0" applyAlignment="0" applyProtection="0">
      <alignment vertical="center"/>
    </xf>
    <xf numFmtId="0" fontId="99" fillId="0" borderId="26" applyNumberFormat="0" applyFill="0" applyAlignment="0" applyProtection="0">
      <alignment vertical="center"/>
    </xf>
    <xf numFmtId="15" fontId="88" fillId="0" borderId="0">
      <alignment vertical="center"/>
    </xf>
    <xf numFmtId="0" fontId="72" fillId="0" borderId="17" applyNumberFormat="0" applyFill="0" applyProtection="0">
      <alignment horizontal="center" vertical="center"/>
    </xf>
    <xf numFmtId="0" fontId="8"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63" fillId="0" borderId="13" applyNumberFormat="0" applyFill="0" applyAlignment="0" applyProtection="0">
      <alignment vertical="center"/>
    </xf>
    <xf numFmtId="0" fontId="8" fillId="0" borderId="0">
      <alignment vertical="center"/>
    </xf>
    <xf numFmtId="0" fontId="97" fillId="0" borderId="25" applyNumberFormat="0" applyFill="0" applyAlignment="0" applyProtection="0">
      <alignment vertical="center"/>
    </xf>
    <xf numFmtId="9" fontId="8" fillId="0" borderId="0" applyFont="0" applyFill="0" applyBorder="0" applyAlignment="0" applyProtection="0">
      <alignment vertical="center"/>
    </xf>
    <xf numFmtId="182" fontId="8" fillId="0" borderId="0" applyFont="0" applyFill="0" applyBorder="0" applyAlignment="0" applyProtection="0">
      <alignment vertical="center"/>
    </xf>
    <xf numFmtId="0" fontId="8" fillId="0" borderId="0" applyNumberFormat="0" applyFont="0" applyFill="0" applyBorder="0" applyAlignment="0" applyProtection="0">
      <alignment horizontal="left" vertical="center"/>
    </xf>
    <xf numFmtId="0" fontId="59" fillId="0" borderId="0" applyNumberFormat="0" applyFill="0" applyBorder="0" applyAlignment="0" applyProtection="0">
      <alignment vertical="center"/>
    </xf>
    <xf numFmtId="9" fontId="8" fillId="0" borderId="0" applyFont="0" applyFill="0" applyBorder="0" applyAlignment="0" applyProtection="0">
      <alignment vertical="center"/>
    </xf>
    <xf numFmtId="0" fontId="84" fillId="12"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65" fillId="0" borderId="0">
      <alignment vertical="center"/>
    </xf>
    <xf numFmtId="183" fontId="8" fillId="0" borderId="0" applyFont="0" applyFill="0" applyBorder="0" applyAlignment="0" applyProtection="0">
      <alignment vertical="center"/>
    </xf>
    <xf numFmtId="0" fontId="59" fillId="0" borderId="0" applyNumberFormat="0" applyFill="0" applyBorder="0" applyAlignment="0" applyProtection="0">
      <alignment vertical="center"/>
    </xf>
    <xf numFmtId="9" fontId="8" fillId="0" borderId="0" applyFont="0" applyFill="0" applyBorder="0" applyAlignment="0" applyProtection="0">
      <alignment vertical="center"/>
    </xf>
    <xf numFmtId="0" fontId="59" fillId="0" borderId="0" applyNumberFormat="0" applyFill="0" applyBorder="0" applyAlignment="0" applyProtection="0">
      <alignment vertical="center"/>
    </xf>
    <xf numFmtId="0" fontId="67" fillId="0" borderId="0" applyNumberFormat="0" applyFill="0" applyBorder="0" applyAlignment="0" applyProtection="0">
      <alignment vertical="center"/>
    </xf>
    <xf numFmtId="15" fontId="8" fillId="0" borderId="0" applyFont="0" applyFill="0" applyBorder="0" applyAlignment="0" applyProtection="0">
      <alignment vertical="center"/>
    </xf>
    <xf numFmtId="9" fontId="8" fillId="0" borderId="0" applyFont="0" applyFill="0" applyBorder="0" applyAlignment="0" applyProtection="0">
      <alignment vertical="center"/>
    </xf>
    <xf numFmtId="0" fontId="59" fillId="0" borderId="0" applyNumberFormat="0" applyFill="0" applyBorder="0" applyAlignment="0" applyProtection="0">
      <alignment vertical="center"/>
    </xf>
    <xf numFmtId="0" fontId="61" fillId="20" borderId="0" applyNumberFormat="0" applyBorder="0" applyAlignment="0" applyProtection="0">
      <alignment vertical="center"/>
    </xf>
    <xf numFmtId="9" fontId="8" fillId="0" borderId="0" applyFont="0" applyFill="0" applyBorder="0" applyAlignment="0" applyProtection="0">
      <alignment vertical="center"/>
    </xf>
    <xf numFmtId="0" fontId="57" fillId="0" borderId="0" applyNumberFormat="0" applyFill="0" applyBorder="0" applyAlignment="0" applyProtection="0">
      <alignment vertical="center"/>
    </xf>
    <xf numFmtId="0" fontId="56" fillId="0" borderId="11" applyNumberFormat="0" applyFill="0" applyAlignment="0" applyProtection="0">
      <alignment vertical="center"/>
    </xf>
    <xf numFmtId="0" fontId="8" fillId="0" borderId="0">
      <alignment vertical="center"/>
    </xf>
    <xf numFmtId="0" fontId="91" fillId="30" borderId="5">
      <alignment vertical="center"/>
      <protection locked="0"/>
    </xf>
    <xf numFmtId="0" fontId="81" fillId="0" borderId="20" applyNumberFormat="0" applyFill="0" applyAlignment="0" applyProtection="0">
      <alignment vertical="center"/>
    </xf>
    <xf numFmtId="0" fontId="65" fillId="0" borderId="0">
      <alignment vertical="center"/>
    </xf>
    <xf numFmtId="0" fontId="98" fillId="0" borderId="0">
      <alignment vertical="center"/>
    </xf>
    <xf numFmtId="0" fontId="87" fillId="17" borderId="16" applyNumberFormat="0" applyAlignment="0" applyProtection="0">
      <alignment vertical="center"/>
    </xf>
    <xf numFmtId="0" fontId="91" fillId="30" borderId="5">
      <alignment vertical="center"/>
      <protection locked="0"/>
    </xf>
    <xf numFmtId="0" fontId="77" fillId="0" borderId="0" applyNumberFormat="0" applyFill="0" applyBorder="0" applyAlignment="0" applyProtection="0">
      <alignment vertical="top"/>
      <protection locked="0"/>
    </xf>
    <xf numFmtId="0" fontId="74" fillId="15" borderId="0" applyNumberFormat="0" applyBorder="0" applyAlignment="0" applyProtection="0">
      <alignment vertical="center"/>
    </xf>
    <xf numFmtId="0" fontId="66" fillId="0" borderId="14">
      <alignment horizontal="center" vertical="center"/>
    </xf>
    <xf numFmtId="0" fontId="8" fillId="0" borderId="0">
      <alignment vertical="center"/>
    </xf>
    <xf numFmtId="0" fontId="55" fillId="4" borderId="0" applyNumberFormat="0" applyBorder="0" applyAlignment="0" applyProtection="0">
      <alignment vertical="center"/>
    </xf>
    <xf numFmtId="0" fontId="66" fillId="0" borderId="14">
      <alignment horizontal="center" vertical="center"/>
    </xf>
    <xf numFmtId="0" fontId="69" fillId="0" borderId="0">
      <alignment vertical="center"/>
    </xf>
    <xf numFmtId="0" fontId="110" fillId="0" borderId="0">
      <alignment vertical="center"/>
    </xf>
    <xf numFmtId="0" fontId="110" fillId="0" borderId="0">
      <alignment vertical="center"/>
    </xf>
    <xf numFmtId="0" fontId="56" fillId="0" borderId="11" applyNumberFormat="0" applyFill="0" applyAlignment="0" applyProtection="0">
      <alignment vertical="center"/>
    </xf>
    <xf numFmtId="0" fontId="67" fillId="0" borderId="15" applyNumberFormat="0" applyFill="0" applyAlignment="0" applyProtection="0">
      <alignment vertical="center"/>
    </xf>
    <xf numFmtId="0" fontId="66" fillId="0" borderId="14">
      <alignment horizontal="center" vertical="center"/>
    </xf>
    <xf numFmtId="0" fontId="93" fillId="8" borderId="24" applyNumberFormat="0" applyAlignment="0" applyProtection="0">
      <alignment vertical="center"/>
    </xf>
    <xf numFmtId="0" fontId="8" fillId="0" borderId="0">
      <alignment vertical="center"/>
    </xf>
    <xf numFmtId="0" fontId="55" fillId="6" borderId="0" applyNumberFormat="0" applyBorder="0" applyAlignment="0" applyProtection="0">
      <alignment vertical="center"/>
    </xf>
    <xf numFmtId="4" fontId="8" fillId="0" borderId="0" applyFont="0" applyFill="0" applyBorder="0" applyAlignment="0" applyProtection="0">
      <alignment vertical="center"/>
    </xf>
    <xf numFmtId="0" fontId="69" fillId="0" borderId="6" applyNumberFormat="0" applyFill="0" applyProtection="0">
      <alignment horizontal="right" vertical="center"/>
    </xf>
    <xf numFmtId="0" fontId="62" fillId="16" borderId="0" applyNumberFormat="0" applyBorder="0" applyAlignment="0" applyProtection="0">
      <alignment vertical="center"/>
    </xf>
    <xf numFmtId="0" fontId="85" fillId="17" borderId="21" applyNumberFormat="0" applyAlignment="0" applyProtection="0">
      <alignment vertical="center"/>
    </xf>
    <xf numFmtId="0" fontId="55" fillId="4" borderId="0" applyNumberFormat="0" applyBorder="0" applyAlignment="0" applyProtection="0">
      <alignment vertical="center"/>
    </xf>
    <xf numFmtId="13" fontId="8" fillId="0" borderId="0" applyFont="0" applyFill="0" applyProtection="0">
      <alignment vertical="center"/>
    </xf>
    <xf numFmtId="0" fontId="55" fillId="4" borderId="0" applyNumberFormat="0" applyBorder="0" applyAlignment="0" applyProtection="0">
      <alignment vertical="center"/>
    </xf>
    <xf numFmtId="0" fontId="8" fillId="0" borderId="0">
      <alignment vertical="center"/>
    </xf>
    <xf numFmtId="0" fontId="8" fillId="0" borderId="0">
      <alignment vertical="center"/>
    </xf>
    <xf numFmtId="0" fontId="93" fillId="8" borderId="24" applyNumberFormat="0" applyAlignment="0" applyProtection="0">
      <alignment vertical="center"/>
    </xf>
    <xf numFmtId="14" fontId="86" fillId="0" borderId="0">
      <alignment horizontal="center" vertical="center" wrapText="1"/>
      <protection locked="0"/>
    </xf>
    <xf numFmtId="185" fontId="69" fillId="0" borderId="0">
      <alignment vertical="center"/>
    </xf>
    <xf numFmtId="186" fontId="8" fillId="0" borderId="0" applyFont="0" applyFill="0" applyBorder="0" applyAlignment="0" applyProtection="0">
      <alignment vertical="center"/>
    </xf>
    <xf numFmtId="37" fontId="71" fillId="0" borderId="0">
      <alignment vertical="center"/>
    </xf>
    <xf numFmtId="0" fontId="74" fillId="15" borderId="0" applyNumberFormat="0" applyBorder="0" applyAlignment="0" applyProtection="0">
      <alignment vertical="center"/>
    </xf>
    <xf numFmtId="0" fontId="66" fillId="0" borderId="14">
      <alignment horizontal="center" vertical="center"/>
    </xf>
    <xf numFmtId="37" fontId="71" fillId="0" borderId="0">
      <alignment vertical="center"/>
    </xf>
    <xf numFmtId="0" fontId="72" fillId="0" borderId="17" applyNumberFormat="0" applyFill="0" applyProtection="0">
      <alignment horizontal="left" vertical="center"/>
    </xf>
    <xf numFmtId="0" fontId="74" fillId="15" borderId="0" applyNumberFormat="0" applyBorder="0" applyAlignment="0" applyProtection="0">
      <alignment vertical="center"/>
    </xf>
    <xf numFmtId="9" fontId="8" fillId="0" borderId="0" applyFont="0" applyFill="0" applyBorder="0" applyAlignment="0" applyProtection="0">
      <alignment vertical="center"/>
    </xf>
    <xf numFmtId="0" fontId="66" fillId="0" borderId="14">
      <alignment horizontal="center" vertical="center"/>
    </xf>
    <xf numFmtId="0" fontId="61" fillId="37" borderId="0" applyNumberFormat="0" applyBorder="0" applyAlignment="0" applyProtection="0">
      <alignment vertical="center"/>
    </xf>
    <xf numFmtId="0" fontId="110" fillId="5" borderId="12" applyNumberFormat="0" applyFont="0" applyAlignment="0" applyProtection="0">
      <alignment vertical="center"/>
    </xf>
    <xf numFmtId="0" fontId="110" fillId="11" borderId="0" applyNumberFormat="0" applyBorder="0" applyAlignment="0" applyProtection="0">
      <alignment vertical="center"/>
    </xf>
    <xf numFmtId="40" fontId="8" fillId="0" borderId="0" applyFont="0" applyFill="0" applyBorder="0" applyAlignment="0" applyProtection="0">
      <alignment vertical="center"/>
    </xf>
    <xf numFmtId="0" fontId="61" fillId="16" borderId="0" applyNumberFormat="0" applyBorder="0" applyAlignment="0" applyProtection="0">
      <alignment vertical="center"/>
    </xf>
    <xf numFmtId="9" fontId="8" fillId="0" borderId="0" applyFont="0" applyFill="0" applyBorder="0" applyAlignment="0" applyProtection="0">
      <alignment vertical="center"/>
    </xf>
    <xf numFmtId="0" fontId="67" fillId="0" borderId="0" applyNumberForma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62" fillId="18" borderId="0" applyNumberFormat="0" applyBorder="0" applyAlignment="0" applyProtection="0">
      <alignment vertical="center"/>
    </xf>
    <xf numFmtId="0" fontId="67" fillId="0" borderId="15" applyNumberFormat="0" applyFill="0" applyAlignment="0" applyProtection="0">
      <alignment vertical="center"/>
    </xf>
    <xf numFmtId="9" fontId="8" fillId="0" borderId="0" applyFont="0" applyFill="0" applyBorder="0" applyAlignment="0" applyProtection="0">
      <alignment vertical="center"/>
    </xf>
    <xf numFmtId="0" fontId="8" fillId="0" borderId="0">
      <alignment vertical="center"/>
    </xf>
    <xf numFmtId="196" fontId="92" fillId="32" borderId="0">
      <alignment vertical="center"/>
    </xf>
    <xf numFmtId="0" fontId="110" fillId="5" borderId="12" applyNumberFormat="0" applyFont="0" applyAlignment="0" applyProtection="0">
      <alignment vertical="center"/>
    </xf>
    <xf numFmtId="199" fontId="8" fillId="0" borderId="0" applyFont="0" applyFill="0" applyBorder="0" applyAlignment="0" applyProtection="0">
      <alignment vertical="center"/>
    </xf>
    <xf numFmtId="0" fontId="58" fillId="5" borderId="1" applyNumberFormat="0" applyBorder="0" applyAlignment="0" applyProtection="0">
      <alignment vertical="center"/>
    </xf>
    <xf numFmtId="43" fontId="110" fillId="0" borderId="0" applyFont="0" applyFill="0" applyBorder="0" applyAlignment="0" applyProtection="0">
      <alignment vertical="center"/>
    </xf>
    <xf numFmtId="0" fontId="8" fillId="0" borderId="0">
      <alignment vertical="center"/>
    </xf>
    <xf numFmtId="0" fontId="59" fillId="0" borderId="0" applyNumberFormat="0" applyFill="0" applyBorder="0" applyAlignment="0" applyProtection="0">
      <alignment vertical="center"/>
    </xf>
    <xf numFmtId="43" fontId="110" fillId="0" borderId="0" applyFont="0" applyFill="0" applyBorder="0" applyAlignment="0" applyProtection="0">
      <alignment vertical="center"/>
    </xf>
    <xf numFmtId="0" fontId="78" fillId="0" borderId="3">
      <alignment horizontal="left" vertical="center"/>
    </xf>
    <xf numFmtId="0" fontId="78" fillId="0" borderId="3">
      <alignment horizontal="left" vertical="center"/>
    </xf>
    <xf numFmtId="0" fontId="69" fillId="0" borderId="6" applyNumberFormat="0" applyFill="0" applyProtection="0">
      <alignment horizontal="right" vertical="center"/>
    </xf>
    <xf numFmtId="0" fontId="26" fillId="10" borderId="0" applyNumberFormat="0" applyBorder="0" applyAlignment="0" applyProtection="0">
      <alignment vertical="center"/>
    </xf>
    <xf numFmtId="0" fontId="78" fillId="0" borderId="23" applyNumberFormat="0" applyAlignment="0" applyProtection="0">
      <alignment horizontal="left" vertical="center"/>
    </xf>
    <xf numFmtId="0" fontId="61" fillId="7" borderId="0" applyNumberFormat="0" applyBorder="0" applyAlignment="0" applyProtection="0">
      <alignment vertical="center"/>
    </xf>
    <xf numFmtId="0" fontId="61" fillId="16" borderId="0" applyNumberFormat="0" applyBorder="0" applyAlignment="0" applyProtection="0">
      <alignment vertical="center"/>
    </xf>
    <xf numFmtId="0" fontId="8" fillId="0" borderId="0">
      <alignment vertical="center"/>
    </xf>
    <xf numFmtId="0" fontId="97" fillId="0" borderId="25" applyNumberFormat="0" applyFill="0" applyAlignment="0" applyProtection="0">
      <alignment vertical="center"/>
    </xf>
    <xf numFmtId="0" fontId="72" fillId="0" borderId="17" applyNumberFormat="0" applyFill="0" applyProtection="0">
      <alignment horizontal="center" vertical="center"/>
    </xf>
    <xf numFmtId="0" fontId="8" fillId="0" borderId="0">
      <alignment vertical="center"/>
    </xf>
    <xf numFmtId="0" fontId="57" fillId="0" borderId="0" applyNumberFormat="0" applyFill="0" applyBorder="0" applyAlignment="0" applyProtection="0">
      <alignment vertical="center"/>
    </xf>
    <xf numFmtId="0" fontId="69" fillId="0" borderId="6" applyNumberFormat="0" applyFill="0" applyProtection="0">
      <alignment horizontal="left" vertical="center"/>
    </xf>
    <xf numFmtId="9" fontId="8" fillId="0" borderId="0" applyFont="0" applyFill="0" applyBorder="0" applyAlignment="0" applyProtection="0">
      <alignment vertical="center"/>
    </xf>
    <xf numFmtId="0" fontId="58" fillId="17" borderId="0" applyNumberFormat="0" applyBorder="0" applyAlignment="0" applyProtection="0">
      <alignment vertical="center"/>
    </xf>
    <xf numFmtId="9" fontId="8" fillId="0" borderId="0" applyFont="0" applyFill="0" applyBorder="0" applyAlignment="0" applyProtection="0">
      <alignment vertical="center"/>
    </xf>
    <xf numFmtId="203" fontId="94" fillId="0" borderId="0">
      <alignment vertical="center"/>
    </xf>
    <xf numFmtId="0" fontId="57" fillId="0" borderId="0" applyNumberFormat="0" applyFill="0" applyBorder="0" applyAlignment="0" applyProtection="0">
      <alignment vertical="center"/>
    </xf>
    <xf numFmtId="0" fontId="8" fillId="0" borderId="0">
      <alignment vertical="center"/>
    </xf>
    <xf numFmtId="15" fontId="88" fillId="0" borderId="0">
      <alignment vertical="center"/>
    </xf>
    <xf numFmtId="0" fontId="8" fillId="0" borderId="0">
      <alignment vertical="center"/>
    </xf>
    <xf numFmtId="15" fontId="88" fillId="0" borderId="0">
      <alignment vertical="center"/>
    </xf>
    <xf numFmtId="190" fontId="94" fillId="0" borderId="0">
      <alignment vertical="center"/>
    </xf>
    <xf numFmtId="0" fontId="100" fillId="0" borderId="0" applyNumberFormat="0" applyFill="0" applyBorder="0" applyAlignment="0" applyProtection="0">
      <alignment vertical="center"/>
    </xf>
    <xf numFmtId="0" fontId="110" fillId="0" borderId="0">
      <alignment vertical="center"/>
    </xf>
    <xf numFmtId="0" fontId="70" fillId="0" borderId="18" applyNumberFormat="0" applyFill="0" applyAlignment="0" applyProtection="0">
      <alignment vertical="center"/>
    </xf>
    <xf numFmtId="0" fontId="62" fillId="18" borderId="0" applyNumberFormat="0" applyBorder="0" applyAlignment="0" applyProtection="0">
      <alignment vertical="center"/>
    </xf>
    <xf numFmtId="0" fontId="62" fillId="22" borderId="0" applyNumberFormat="0" applyBorder="0" applyAlignment="0" applyProtection="0">
      <alignment vertical="center"/>
    </xf>
    <xf numFmtId="0" fontId="62" fillId="9" borderId="0" applyNumberFormat="0" applyBorder="0" applyAlignment="0" applyProtection="0">
      <alignment vertical="center"/>
    </xf>
    <xf numFmtId="0" fontId="8" fillId="0" borderId="0">
      <alignment vertical="center"/>
    </xf>
    <xf numFmtId="0" fontId="95" fillId="0" borderId="0">
      <alignment vertical="center"/>
    </xf>
    <xf numFmtId="0" fontId="8" fillId="0" borderId="0">
      <alignment vertical="center"/>
    </xf>
    <xf numFmtId="0" fontId="70" fillId="0" borderId="18" applyNumberFormat="0" applyFill="0" applyAlignment="0" applyProtection="0">
      <alignment vertical="center"/>
    </xf>
    <xf numFmtId="0" fontId="110" fillId="6" borderId="0" applyNumberFormat="0" applyBorder="0" applyAlignment="0" applyProtection="0">
      <alignment vertical="center"/>
    </xf>
    <xf numFmtId="188" fontId="8" fillId="0" borderId="0" applyFont="0" applyFill="0" applyBorder="0" applyAlignment="0" applyProtection="0">
      <alignment vertical="center"/>
    </xf>
    <xf numFmtId="0" fontId="56" fillId="0" borderId="11" applyNumberFormat="0" applyFill="0" applyAlignment="0" applyProtection="0">
      <alignment vertical="center"/>
    </xf>
    <xf numFmtId="196" fontId="96" fillId="34" borderId="0">
      <alignment vertical="center"/>
    </xf>
    <xf numFmtId="0" fontId="56" fillId="0" borderId="11" applyNumberFormat="0" applyFill="0" applyAlignment="0" applyProtection="0">
      <alignment vertical="center"/>
    </xf>
    <xf numFmtId="0" fontId="57" fillId="0" borderId="0" applyNumberFormat="0" applyFill="0" applyBorder="0" applyAlignment="0" applyProtection="0">
      <alignment vertical="center"/>
    </xf>
    <xf numFmtId="40" fontId="75" fillId="14" borderId="19">
      <alignment horizontal="centerContinuous" vertical="center"/>
    </xf>
    <xf numFmtId="0" fontId="85" fillId="17" borderId="21" applyNumberFormat="0" applyAlignment="0" applyProtection="0">
      <alignment vertical="center"/>
    </xf>
    <xf numFmtId="0" fontId="62" fillId="16" borderId="0" applyNumberFormat="0" applyBorder="0" applyAlignment="0" applyProtection="0">
      <alignment vertical="center"/>
    </xf>
    <xf numFmtId="0" fontId="62" fillId="7" borderId="0" applyNumberFormat="0" applyBorder="0" applyAlignment="0" applyProtection="0">
      <alignment vertical="center"/>
    </xf>
    <xf numFmtId="0" fontId="56" fillId="0" borderId="22" applyNumberFormat="0" applyFill="0" applyAlignment="0" applyProtection="0">
      <alignment vertical="center"/>
    </xf>
    <xf numFmtId="0" fontId="56" fillId="0" borderId="22" applyNumberFormat="0" applyFill="0" applyAlignment="0" applyProtection="0">
      <alignment vertical="center"/>
    </xf>
    <xf numFmtId="0" fontId="67" fillId="0" borderId="15" applyNumberFormat="0" applyFill="0" applyAlignment="0" applyProtection="0">
      <alignment vertical="center"/>
    </xf>
    <xf numFmtId="0" fontId="8" fillId="0" borderId="0">
      <alignment vertical="center"/>
    </xf>
    <xf numFmtId="0" fontId="63" fillId="0" borderId="13" applyNumberFormat="0" applyFill="0" applyAlignment="0" applyProtection="0">
      <alignment vertical="center"/>
    </xf>
    <xf numFmtId="0" fontId="106" fillId="9" borderId="19">
      <alignment horizontal="left" vertical="center"/>
      <protection locked="0" hidden="1"/>
    </xf>
    <xf numFmtId="0" fontId="85" fillId="17" borderId="21" applyNumberFormat="0" applyAlignment="0" applyProtection="0">
      <alignment vertical="center"/>
    </xf>
    <xf numFmtId="0" fontId="108" fillId="0" borderId="0" applyNumberFormat="0" applyFill="0" applyBorder="0" applyAlignment="0" applyProtection="0">
      <alignment vertical="top"/>
      <protection locked="0"/>
    </xf>
    <xf numFmtId="0" fontId="62" fillId="7" borderId="0" applyNumberFormat="0" applyBorder="0" applyAlignment="0" applyProtection="0">
      <alignment vertical="center"/>
    </xf>
    <xf numFmtId="0" fontId="85" fillId="17" borderId="21" applyNumberFormat="0" applyAlignment="0" applyProtection="0">
      <alignment vertical="center"/>
    </xf>
    <xf numFmtId="0" fontId="67" fillId="0" borderId="15" applyNumberFormat="0" applyFill="0" applyAlignment="0" applyProtection="0">
      <alignment vertical="center"/>
    </xf>
    <xf numFmtId="0" fontId="62" fillId="7" borderId="0" applyNumberFormat="0" applyBorder="0" applyAlignment="0" applyProtection="0">
      <alignment vertical="center"/>
    </xf>
    <xf numFmtId="0" fontId="62" fillId="13" borderId="0" applyNumberFormat="0" applyBorder="0" applyAlignment="0" applyProtection="0">
      <alignment vertical="center"/>
    </xf>
    <xf numFmtId="0" fontId="69" fillId="0" borderId="6" applyNumberFormat="0" applyFill="0" applyProtection="0">
      <alignment horizontal="right" vertical="center"/>
    </xf>
    <xf numFmtId="0" fontId="63" fillId="0" borderId="13" applyNumberFormat="0" applyFill="0" applyAlignment="0" applyProtection="0">
      <alignment vertical="center"/>
    </xf>
    <xf numFmtId="0" fontId="110" fillId="0" borderId="0">
      <alignment vertical="center"/>
    </xf>
    <xf numFmtId="0" fontId="26" fillId="15" borderId="0" applyNumberFormat="0" applyBorder="0" applyAlignment="0" applyProtection="0">
      <alignment vertical="center"/>
    </xf>
    <xf numFmtId="0" fontId="62" fillId="13" borderId="0" applyNumberFormat="0" applyBorder="0" applyAlignment="0" applyProtection="0">
      <alignment vertical="center"/>
    </xf>
    <xf numFmtId="0" fontId="67" fillId="0" borderId="0" applyNumberFormat="0" applyFill="0" applyBorder="0" applyAlignment="0" applyProtection="0">
      <alignment vertical="center"/>
    </xf>
    <xf numFmtId="0" fontId="26" fillId="10" borderId="0" applyNumberFormat="0" applyBorder="0" applyAlignment="0" applyProtection="0">
      <alignment vertical="center"/>
    </xf>
    <xf numFmtId="0" fontId="55" fillId="6" borderId="0" applyNumberFormat="0" applyBorder="0" applyAlignment="0" applyProtection="0">
      <alignment vertical="center"/>
    </xf>
    <xf numFmtId="0" fontId="26" fillId="11" borderId="0" applyNumberFormat="0" applyBorder="0" applyAlignment="0" applyProtection="0">
      <alignment vertical="center"/>
    </xf>
    <xf numFmtId="0" fontId="55" fillId="6" borderId="0" applyNumberFormat="0" applyBorder="0" applyAlignment="0" applyProtection="0">
      <alignment vertical="center"/>
    </xf>
    <xf numFmtId="0" fontId="87" fillId="17" borderId="16" applyNumberFormat="0" applyAlignment="0" applyProtection="0">
      <alignment vertical="center"/>
    </xf>
    <xf numFmtId="0" fontId="55" fillId="6" borderId="0" applyNumberFormat="0" applyBorder="0" applyAlignment="0" applyProtection="0">
      <alignment vertical="center"/>
    </xf>
    <xf numFmtId="0" fontId="61" fillId="7" borderId="0" applyNumberFormat="0" applyBorder="0" applyAlignment="0" applyProtection="0">
      <alignment vertical="center"/>
    </xf>
    <xf numFmtId="0" fontId="26" fillId="11" borderId="0" applyNumberFormat="0" applyBorder="0" applyAlignment="0" applyProtection="0">
      <alignment vertical="center"/>
    </xf>
    <xf numFmtId="0" fontId="8" fillId="0" borderId="0">
      <alignment vertical="center"/>
    </xf>
    <xf numFmtId="0" fontId="70" fillId="0" borderId="18" applyNumberFormat="0" applyFill="0" applyAlignment="0" applyProtection="0">
      <alignment vertical="center"/>
    </xf>
    <xf numFmtId="0" fontId="8" fillId="0" borderId="0">
      <alignment vertical="center"/>
    </xf>
    <xf numFmtId="0" fontId="79" fillId="0" borderId="0" applyNumberFormat="0" applyFill="0" applyBorder="0" applyAlignment="0" applyProtection="0">
      <alignment vertical="top"/>
      <protection locked="0"/>
    </xf>
    <xf numFmtId="0" fontId="62" fillId="16" borderId="0" applyNumberFormat="0" applyBorder="0" applyAlignment="0" applyProtection="0">
      <alignment vertical="center"/>
    </xf>
    <xf numFmtId="0" fontId="8" fillId="0" borderId="0">
      <alignment vertical="center"/>
    </xf>
    <xf numFmtId="0" fontId="70" fillId="0" borderId="18" applyNumberFormat="0" applyFill="0" applyAlignment="0" applyProtection="0">
      <alignment vertical="center"/>
    </xf>
    <xf numFmtId="0" fontId="62" fillId="16" borderId="0" applyNumberFormat="0" applyBorder="0" applyAlignment="0" applyProtection="0">
      <alignment vertical="center"/>
    </xf>
    <xf numFmtId="0" fontId="8" fillId="0" borderId="0">
      <alignment vertical="center"/>
    </xf>
    <xf numFmtId="0" fontId="8" fillId="0" borderId="0">
      <alignment vertical="center"/>
    </xf>
    <xf numFmtId="0" fontId="104" fillId="0" borderId="27" applyNumberFormat="0" applyFill="0" applyAlignment="0" applyProtection="0">
      <alignment vertical="center"/>
    </xf>
    <xf numFmtId="0" fontId="8" fillId="0" borderId="0">
      <alignment vertical="center"/>
    </xf>
    <xf numFmtId="0" fontId="67" fillId="0" borderId="15" applyNumberFormat="0" applyFill="0" applyAlignment="0" applyProtection="0">
      <alignment vertical="center"/>
    </xf>
    <xf numFmtId="0" fontId="62" fillId="16" borderId="0" applyNumberFormat="0" applyBorder="0" applyAlignment="0" applyProtection="0">
      <alignment vertical="center"/>
    </xf>
    <xf numFmtId="0" fontId="8" fillId="0" borderId="0" applyNumberFormat="0" applyFont="0" applyFill="0" applyBorder="0" applyAlignment="0" applyProtection="0">
      <alignment horizontal="left" vertical="center"/>
    </xf>
    <xf numFmtId="0" fontId="8" fillId="0" borderId="0">
      <alignment vertical="center"/>
    </xf>
    <xf numFmtId="0" fontId="59" fillId="0" borderId="0" applyNumberFormat="0" applyFill="0" applyBorder="0" applyAlignment="0" applyProtection="0">
      <alignment vertical="center"/>
    </xf>
    <xf numFmtId="0" fontId="84" fillId="12" borderId="0" applyNumberFormat="0" applyBorder="0" applyAlignment="0" applyProtection="0">
      <alignment vertical="center"/>
    </xf>
    <xf numFmtId="10" fontId="8" fillId="0" borderId="0" applyFont="0" applyFill="0" applyBorder="0" applyAlignment="0" applyProtection="0">
      <alignment vertical="center"/>
    </xf>
    <xf numFmtId="0" fontId="62" fillId="17" borderId="0" applyNumberFormat="0" applyBorder="0" applyAlignment="0" applyProtection="0">
      <alignment vertical="center"/>
    </xf>
    <xf numFmtId="1" fontId="69" fillId="0" borderId="17" applyFill="0" applyProtection="0">
      <alignment horizontal="center" vertical="center"/>
    </xf>
    <xf numFmtId="0" fontId="26" fillId="17" borderId="0" applyNumberFormat="0" applyBorder="0" applyAlignment="0" applyProtection="0">
      <alignment vertical="center"/>
    </xf>
    <xf numFmtId="0" fontId="66" fillId="0" borderId="14">
      <alignment horizontal="center" vertical="center"/>
    </xf>
    <xf numFmtId="0" fontId="57" fillId="0" borderId="0" applyNumberFormat="0" applyFill="0" applyBorder="0" applyAlignment="0" applyProtection="0">
      <alignment vertical="center"/>
    </xf>
    <xf numFmtId="0" fontId="56" fillId="0" borderId="11" applyNumberFormat="0" applyFill="0" applyAlignment="0" applyProtection="0">
      <alignment vertical="center"/>
    </xf>
    <xf numFmtId="0" fontId="74" fillId="15" borderId="0" applyNumberFormat="0" applyBorder="0" applyAlignment="0" applyProtection="0">
      <alignment vertical="center"/>
    </xf>
    <xf numFmtId="9" fontId="8" fillId="0" borderId="0" applyFont="0" applyFill="0" applyBorder="0" applyAlignment="0" applyProtection="0">
      <alignment vertical="center"/>
    </xf>
    <xf numFmtId="0" fontId="80" fillId="33" borderId="0" applyNumberFormat="0" applyBorder="0" applyAlignment="0" applyProtection="0">
      <alignment vertical="center"/>
    </xf>
    <xf numFmtId="0" fontId="8" fillId="0" borderId="0">
      <alignment vertical="center"/>
    </xf>
    <xf numFmtId="0" fontId="110" fillId="5" borderId="12" applyNumberFormat="0" applyFont="0" applyAlignment="0" applyProtection="0">
      <alignment vertical="center"/>
    </xf>
    <xf numFmtId="0" fontId="61" fillId="31" borderId="0" applyNumberFormat="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61" fillId="31"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62" fillId="17" borderId="0" applyNumberFormat="0" applyBorder="0" applyAlignment="0" applyProtection="0">
      <alignment vertical="center"/>
    </xf>
    <xf numFmtId="0" fontId="85" fillId="17" borderId="21" applyNumberFormat="0" applyAlignment="0" applyProtection="0">
      <alignment vertical="center"/>
    </xf>
    <xf numFmtId="0" fontId="62" fillId="7" borderId="0" applyNumberFormat="0" applyBorder="0" applyAlignment="0" applyProtection="0">
      <alignment vertical="center"/>
    </xf>
    <xf numFmtId="0" fontId="62" fillId="16" borderId="0" applyNumberFormat="0" applyBorder="0" applyAlignment="0" applyProtection="0">
      <alignment vertical="center"/>
    </xf>
    <xf numFmtId="0" fontId="62" fillId="8" borderId="0" applyNumberFormat="0" applyBorder="0" applyAlignment="0" applyProtection="0">
      <alignment vertical="center"/>
    </xf>
    <xf numFmtId="0" fontId="62" fillId="18" borderId="0" applyNumberFormat="0" applyBorder="0" applyAlignment="0" applyProtection="0">
      <alignment vertical="center"/>
    </xf>
    <xf numFmtId="0" fontId="55" fillId="4" borderId="0" applyNumberFormat="0" applyBorder="0" applyAlignment="0" applyProtection="0">
      <alignment vertical="center"/>
    </xf>
    <xf numFmtId="0" fontId="74" fillId="15" borderId="0" applyNumberFormat="0" applyBorder="0" applyAlignment="0" applyProtection="0">
      <alignment vertical="center"/>
    </xf>
    <xf numFmtId="0" fontId="62" fillId="18" borderId="0" applyNumberFormat="0" applyBorder="0" applyAlignment="0" applyProtection="0">
      <alignment vertical="center"/>
    </xf>
    <xf numFmtId="0" fontId="26" fillId="9" borderId="0" applyNumberFormat="0" applyBorder="0" applyAlignment="0" applyProtection="0">
      <alignment vertical="center"/>
    </xf>
    <xf numFmtId="0" fontId="8" fillId="0" borderId="0">
      <alignment vertical="center"/>
    </xf>
    <xf numFmtId="0" fontId="63" fillId="0" borderId="13" applyNumberFormat="0" applyFill="0" applyAlignment="0" applyProtection="0">
      <alignment vertical="center"/>
    </xf>
    <xf numFmtId="0" fontId="26" fillId="15" borderId="0" applyNumberFormat="0" applyBorder="0" applyAlignment="0" applyProtection="0">
      <alignment vertical="center"/>
    </xf>
    <xf numFmtId="9" fontId="8" fillId="0" borderId="0" applyFont="0" applyFill="0" applyBorder="0" applyAlignment="0" applyProtection="0">
      <alignment vertical="center"/>
    </xf>
    <xf numFmtId="0" fontId="110" fillId="0" borderId="0">
      <alignment vertical="center"/>
    </xf>
    <xf numFmtId="0" fontId="110" fillId="0" borderId="0">
      <alignment vertical="center"/>
    </xf>
    <xf numFmtId="0" fontId="110" fillId="0" borderId="0">
      <alignment vertical="center"/>
    </xf>
    <xf numFmtId="0" fontId="70" fillId="0" borderId="18" applyNumberFormat="0" applyFill="0" applyAlignment="0" applyProtection="0">
      <alignment vertical="center"/>
    </xf>
    <xf numFmtId="0" fontId="61" fillId="12" borderId="0" applyNumberFormat="0" applyBorder="0" applyAlignment="0" applyProtection="0">
      <alignment vertical="center"/>
    </xf>
    <xf numFmtId="0" fontId="61" fillId="7" borderId="0" applyNumberFormat="0" applyBorder="0" applyAlignment="0" applyProtection="0">
      <alignment vertical="center"/>
    </xf>
    <xf numFmtId="43" fontId="110" fillId="0" borderId="0" applyFont="0" applyFill="0" applyBorder="0" applyAlignment="0" applyProtection="0">
      <alignment vertical="center"/>
    </xf>
    <xf numFmtId="0" fontId="110" fillId="4" borderId="0" applyNumberFormat="0" applyBorder="0" applyAlignment="0" applyProtection="0">
      <alignment vertical="center"/>
    </xf>
    <xf numFmtId="9" fontId="8" fillId="0" borderId="0" applyFont="0" applyFill="0" applyBorder="0" applyAlignment="0" applyProtection="0">
      <alignment vertical="center"/>
    </xf>
    <xf numFmtId="0" fontId="72" fillId="0" borderId="17" applyNumberFormat="0" applyFill="0" applyProtection="0">
      <alignment horizontal="left" vertical="center"/>
    </xf>
    <xf numFmtId="0" fontId="26" fillId="9" borderId="0" applyNumberFormat="0" applyBorder="0" applyAlignment="0" applyProtection="0">
      <alignment vertical="center"/>
    </xf>
    <xf numFmtId="0" fontId="110" fillId="11" borderId="0" applyNumberFormat="0" applyBorder="0" applyAlignment="0" applyProtection="0">
      <alignment vertical="center"/>
    </xf>
    <xf numFmtId="201" fontId="8" fillId="0" borderId="0" applyFont="0" applyFill="0" applyBorder="0" applyAlignment="0" applyProtection="0">
      <alignment vertical="center"/>
    </xf>
    <xf numFmtId="0" fontId="62" fillId="8" borderId="0" applyNumberFormat="0" applyBorder="0" applyAlignment="0" applyProtection="0">
      <alignment vertical="center"/>
    </xf>
    <xf numFmtId="0" fontId="72" fillId="0" borderId="17" applyNumberFormat="0" applyFill="0" applyProtection="0">
      <alignment horizontal="left" vertical="center"/>
    </xf>
    <xf numFmtId="0" fontId="110" fillId="3" borderId="0" applyNumberFormat="0" applyBorder="0" applyAlignment="0" applyProtection="0">
      <alignment vertical="center"/>
    </xf>
    <xf numFmtId="0" fontId="62" fillId="8" borderId="0" applyNumberFormat="0" applyBorder="0" applyAlignment="0" applyProtection="0">
      <alignment vertical="center"/>
    </xf>
    <xf numFmtId="0" fontId="62" fillId="8" borderId="0" applyNumberFormat="0" applyBorder="0" applyAlignment="0" applyProtection="0">
      <alignment vertical="center"/>
    </xf>
    <xf numFmtId="0" fontId="61" fillId="26" borderId="0" applyNumberFormat="0" applyBorder="0" applyAlignment="0" applyProtection="0">
      <alignment vertical="center"/>
    </xf>
    <xf numFmtId="0" fontId="62" fillId="8" borderId="0" applyNumberFormat="0" applyBorder="0" applyAlignment="0" applyProtection="0">
      <alignment vertical="center"/>
    </xf>
    <xf numFmtId="0" fontId="61" fillId="26" borderId="0" applyNumberFormat="0" applyBorder="0" applyAlignment="0" applyProtection="0">
      <alignment vertical="center"/>
    </xf>
    <xf numFmtId="0" fontId="62" fillId="8" borderId="0" applyNumberFormat="0" applyBorder="0" applyAlignment="0" applyProtection="0">
      <alignment vertical="center"/>
    </xf>
    <xf numFmtId="0" fontId="61" fillId="9" borderId="0" applyNumberFormat="0" applyBorder="0" applyAlignment="0" applyProtection="0">
      <alignment vertical="center"/>
    </xf>
    <xf numFmtId="0" fontId="65" fillId="0" borderId="0">
      <alignment vertical="center"/>
    </xf>
    <xf numFmtId="0" fontId="62" fillId="17" borderId="0" applyNumberFormat="0" applyBorder="0" applyAlignment="0" applyProtection="0">
      <alignment vertical="center"/>
    </xf>
    <xf numFmtId="0" fontId="87" fillId="17" borderId="16" applyNumberFormat="0" applyAlignment="0" applyProtection="0">
      <alignment vertical="center"/>
    </xf>
    <xf numFmtId="0" fontId="91" fillId="30" borderId="5">
      <alignment vertical="center"/>
      <protection locked="0"/>
    </xf>
    <xf numFmtId="0" fontId="26" fillId="10" borderId="0" applyNumberFormat="0" applyBorder="0" applyAlignment="0" applyProtection="0">
      <alignment vertical="center"/>
    </xf>
    <xf numFmtId="0" fontId="61" fillId="9" borderId="0" applyNumberFormat="0" applyBorder="0" applyAlignment="0" applyProtection="0">
      <alignment vertical="center"/>
    </xf>
    <xf numFmtId="0" fontId="110" fillId="5" borderId="12" applyNumberFormat="0" applyFont="0" applyAlignment="0" applyProtection="0">
      <alignment vertical="center"/>
    </xf>
    <xf numFmtId="0" fontId="8" fillId="0" borderId="0">
      <alignment vertical="center"/>
    </xf>
    <xf numFmtId="0" fontId="61" fillId="29" borderId="0" applyNumberFormat="0" applyBorder="0" applyAlignment="0" applyProtection="0">
      <alignment vertical="center"/>
    </xf>
    <xf numFmtId="0" fontId="8" fillId="0" borderId="0">
      <alignment vertical="center"/>
    </xf>
    <xf numFmtId="0" fontId="62" fillId="17" borderId="0" applyNumberFormat="0" applyBorder="0" applyAlignment="0" applyProtection="0">
      <alignment vertical="center"/>
    </xf>
    <xf numFmtId="0" fontId="62" fillId="16" borderId="0" applyNumberFormat="0" applyBorder="0" applyAlignment="0" applyProtection="0">
      <alignment vertical="center"/>
    </xf>
    <xf numFmtId="0" fontId="26" fillId="10" borderId="0" applyNumberFormat="0" applyBorder="0" applyAlignment="0" applyProtection="0">
      <alignment vertical="center"/>
    </xf>
    <xf numFmtId="0" fontId="69" fillId="0" borderId="6" applyNumberFormat="0" applyFill="0" applyProtection="0">
      <alignment horizontal="left" vertical="center"/>
    </xf>
    <xf numFmtId="0" fontId="68" fillId="9" borderId="16" applyNumberFormat="0" applyAlignment="0" applyProtection="0">
      <alignment vertical="center"/>
    </xf>
    <xf numFmtId="0" fontId="26" fillId="5" borderId="0" applyNumberFormat="0" applyBorder="0" applyAlignment="0" applyProtection="0">
      <alignment vertical="center"/>
    </xf>
    <xf numFmtId="0" fontId="62" fillId="17" borderId="0" applyNumberFormat="0" applyBorder="0" applyAlignment="0" applyProtection="0">
      <alignment vertical="center"/>
    </xf>
    <xf numFmtId="0" fontId="61" fillId="9" borderId="0" applyNumberFormat="0" applyBorder="0" applyAlignment="0" applyProtection="0">
      <alignment vertical="center"/>
    </xf>
    <xf numFmtId="0" fontId="62" fillId="17"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81" fillId="0" borderId="20" applyNumberFormat="0" applyFill="0" applyAlignment="0" applyProtection="0">
      <alignment vertical="center"/>
    </xf>
    <xf numFmtId="0" fontId="74" fillId="15" borderId="0" applyNumberFormat="0" applyBorder="0" applyAlignment="0" applyProtection="0">
      <alignment vertical="center"/>
    </xf>
    <xf numFmtId="9" fontId="8" fillId="0" borderId="0" applyFont="0" applyFill="0" applyBorder="0" applyAlignment="0" applyProtection="0">
      <alignment vertical="center"/>
    </xf>
    <xf numFmtId="0" fontId="56" fillId="0" borderId="11" applyNumberFormat="0" applyFill="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26" fillId="17" borderId="0" applyNumberFormat="0" applyBorder="0" applyAlignment="0" applyProtection="0">
      <alignment vertical="center"/>
    </xf>
    <xf numFmtId="0" fontId="61" fillId="12" borderId="0" applyNumberFormat="0" applyBorder="0" applyAlignment="0" applyProtection="0">
      <alignment vertical="center"/>
    </xf>
    <xf numFmtId="0" fontId="60" fillId="0" borderId="0" applyNumberFormat="0" applyFill="0" applyBorder="0" applyAlignment="0" applyProtection="0">
      <alignment vertical="center"/>
    </xf>
    <xf numFmtId="0" fontId="8" fillId="0" borderId="0">
      <alignment vertical="center"/>
    </xf>
    <xf numFmtId="0" fontId="26" fillId="17" borderId="0" applyNumberFormat="0" applyBorder="0" applyAlignment="0" applyProtection="0">
      <alignment vertical="center"/>
    </xf>
    <xf numFmtId="0" fontId="65" fillId="0" borderId="0">
      <alignment vertical="center"/>
    </xf>
    <xf numFmtId="0" fontId="74" fillId="11" borderId="0" applyNumberFormat="0" applyBorder="0" applyAlignment="0" applyProtection="0">
      <alignment vertical="center"/>
    </xf>
    <xf numFmtId="0" fontId="26" fillId="15" borderId="0" applyNumberFormat="0" applyBorder="0" applyAlignment="0" applyProtection="0">
      <alignment vertical="center"/>
    </xf>
    <xf numFmtId="43" fontId="110"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61" fillId="12" borderId="0" applyNumberFormat="0" applyBorder="0" applyAlignment="0" applyProtection="0">
      <alignment vertical="center"/>
    </xf>
    <xf numFmtId="9" fontId="8" fillId="0" borderId="0" applyFont="0" applyFill="0" applyBorder="0" applyAlignment="0" applyProtection="0">
      <alignment vertical="center"/>
    </xf>
    <xf numFmtId="0" fontId="110" fillId="0" borderId="0">
      <alignment vertical="center"/>
    </xf>
    <xf numFmtId="0" fontId="110" fillId="0" borderId="0">
      <alignment vertical="center"/>
    </xf>
    <xf numFmtId="0" fontId="70" fillId="0" borderId="18" applyNumberFormat="0" applyFill="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67" fillId="0" borderId="0" applyNumberFormat="0" applyFill="0" applyBorder="0" applyAlignment="0" applyProtection="0">
      <alignment vertical="center"/>
    </xf>
    <xf numFmtId="0" fontId="58" fillId="5" borderId="1" applyNumberFormat="0" applyBorder="0" applyAlignment="0" applyProtection="0">
      <alignment vertical="center"/>
    </xf>
    <xf numFmtId="0" fontId="68" fillId="9" borderId="16" applyNumberFormat="0" applyAlignment="0" applyProtection="0">
      <alignment vertical="center"/>
    </xf>
    <xf numFmtId="0" fontId="26" fillId="5" borderId="0" applyNumberFormat="0" applyBorder="0" applyAlignment="0" applyProtection="0">
      <alignment vertical="center"/>
    </xf>
    <xf numFmtId="0" fontId="58" fillId="5" borderId="1" applyNumberFormat="0" applyBorder="0" applyAlignment="0" applyProtection="0">
      <alignment vertical="center"/>
    </xf>
    <xf numFmtId="9" fontId="8" fillId="0" borderId="0" applyFont="0" applyFill="0" applyBorder="0" applyAlignment="0" applyProtection="0">
      <alignment vertical="center"/>
    </xf>
    <xf numFmtId="0" fontId="72" fillId="0" borderId="17" applyNumberFormat="0" applyFill="0" applyProtection="0">
      <alignment horizontal="center" vertical="center"/>
    </xf>
    <xf numFmtId="0" fontId="8" fillId="0" borderId="0">
      <alignment vertical="center"/>
    </xf>
    <xf numFmtId="0" fontId="58" fillId="5" borderId="1" applyNumberFormat="0" applyBorder="0" applyAlignment="0" applyProtection="0">
      <alignment vertical="center"/>
    </xf>
    <xf numFmtId="9" fontId="8" fillId="0" borderId="0" applyFont="0" applyFill="0" applyBorder="0" applyAlignment="0" applyProtection="0">
      <alignment vertical="center"/>
    </xf>
    <xf numFmtId="0" fontId="61" fillId="17" borderId="0" applyNumberFormat="0" applyBorder="0" applyAlignment="0" applyProtection="0">
      <alignment vertical="center"/>
    </xf>
    <xf numFmtId="0" fontId="110" fillId="0" borderId="0">
      <alignment vertical="center"/>
    </xf>
    <xf numFmtId="0" fontId="8" fillId="0" borderId="0">
      <alignment vertical="center"/>
    </xf>
    <xf numFmtId="0" fontId="8" fillId="0" borderId="0">
      <alignment vertical="center"/>
    </xf>
    <xf numFmtId="0" fontId="85" fillId="17" borderId="21" applyNumberFormat="0" applyAlignment="0" applyProtection="0">
      <alignment vertical="center"/>
    </xf>
    <xf numFmtId="0" fontId="62" fillId="7" borderId="0" applyNumberFormat="0" applyBorder="0" applyAlignment="0" applyProtection="0">
      <alignment vertical="center"/>
    </xf>
    <xf numFmtId="0" fontId="62" fillId="8" borderId="0" applyNumberFormat="0" applyBorder="0" applyAlignment="0" applyProtection="0">
      <alignment vertical="center"/>
    </xf>
    <xf numFmtId="0" fontId="95" fillId="0" borderId="0">
      <alignment vertical="center"/>
    </xf>
    <xf numFmtId="0" fontId="8" fillId="0" borderId="0">
      <alignment vertical="center"/>
    </xf>
    <xf numFmtId="0" fontId="62" fillId="8" borderId="0" applyNumberFormat="0" applyBorder="0" applyAlignment="0" applyProtection="0">
      <alignment vertical="center"/>
    </xf>
    <xf numFmtId="0" fontId="8" fillId="0" borderId="0">
      <alignment vertical="center"/>
    </xf>
    <xf numFmtId="0" fontId="59" fillId="0" borderId="0" applyNumberFormat="0" applyFill="0" applyBorder="0" applyAlignment="0" applyProtection="0">
      <alignment vertical="center"/>
    </xf>
    <xf numFmtId="0" fontId="8" fillId="23" borderId="0" applyNumberFormat="0" applyFont="0" applyBorder="0" applyAlignment="0" applyProtection="0">
      <alignment vertical="center"/>
    </xf>
    <xf numFmtId="15" fontId="88" fillId="0" borderId="0">
      <alignment vertical="center"/>
    </xf>
    <xf numFmtId="0" fontId="55" fillId="4" borderId="0" applyNumberFormat="0" applyBorder="0" applyAlignment="0" applyProtection="0">
      <alignment vertical="center"/>
    </xf>
    <xf numFmtId="0" fontId="8" fillId="0" borderId="0">
      <alignment vertical="center"/>
    </xf>
    <xf numFmtId="0" fontId="62" fillId="22" borderId="0" applyNumberFormat="0" applyBorder="0" applyAlignment="0" applyProtection="0">
      <alignment vertical="center"/>
    </xf>
    <xf numFmtId="0" fontId="64" fillId="0" borderId="1">
      <alignment horizontal="left" vertical="center"/>
    </xf>
    <xf numFmtId="0" fontId="63" fillId="0" borderId="13" applyNumberFormat="0" applyFill="0" applyAlignment="0" applyProtection="0">
      <alignment vertical="center"/>
    </xf>
    <xf numFmtId="0" fontId="57" fillId="0" borderId="0" applyNumberFormat="0" applyFill="0" applyBorder="0" applyAlignment="0" applyProtection="0">
      <alignment vertical="center"/>
    </xf>
    <xf numFmtId="0" fontId="8" fillId="0" borderId="0">
      <alignment vertical="center"/>
    </xf>
    <xf numFmtId="0" fontId="91" fillId="30" borderId="5">
      <alignment vertical="center"/>
      <protection locked="0"/>
    </xf>
    <xf numFmtId="0" fontId="61" fillId="28" borderId="0" applyNumberFormat="0" applyBorder="0" applyAlignment="0" applyProtection="0">
      <alignment vertical="center"/>
    </xf>
    <xf numFmtId="0" fontId="62" fillId="22" borderId="0" applyNumberFormat="0" applyBorder="0" applyAlignment="0" applyProtection="0">
      <alignment vertical="center"/>
    </xf>
    <xf numFmtId="0" fontId="72" fillId="0" borderId="17" applyNumberFormat="0" applyFill="0" applyProtection="0">
      <alignment horizontal="center" vertical="center"/>
    </xf>
    <xf numFmtId="0" fontId="110" fillId="0" borderId="0">
      <alignment vertical="center"/>
    </xf>
    <xf numFmtId="0" fontId="110" fillId="0" borderId="0">
      <alignment vertical="center"/>
    </xf>
    <xf numFmtId="0" fontId="61" fillId="28" borderId="0" applyNumberFormat="0" applyBorder="0" applyAlignment="0" applyProtection="0">
      <alignment vertical="center"/>
    </xf>
    <xf numFmtId="0" fontId="85" fillId="17" borderId="21" applyNumberFormat="0" applyAlignment="0" applyProtection="0">
      <alignment vertical="center"/>
    </xf>
    <xf numFmtId="0" fontId="62" fillId="22" borderId="0" applyNumberFormat="0" applyBorder="0" applyAlignment="0" applyProtection="0">
      <alignment vertical="center"/>
    </xf>
    <xf numFmtId="0" fontId="62" fillId="22" borderId="0" applyNumberFormat="0" applyBorder="0" applyAlignment="0" applyProtection="0">
      <alignment vertical="center"/>
    </xf>
    <xf numFmtId="0" fontId="8" fillId="0" borderId="0">
      <alignment vertical="center"/>
    </xf>
    <xf numFmtId="0" fontId="26" fillId="10" borderId="0" applyNumberFormat="0" applyBorder="0" applyAlignment="0" applyProtection="0">
      <alignment vertical="center"/>
    </xf>
    <xf numFmtId="0" fontId="62" fillId="16" borderId="0" applyNumberFormat="0" applyBorder="0" applyAlignment="0" applyProtection="0">
      <alignment vertical="center"/>
    </xf>
    <xf numFmtId="0" fontId="8" fillId="0" borderId="0">
      <alignment vertical="center"/>
    </xf>
    <xf numFmtId="0" fontId="62" fillId="8" borderId="0" applyNumberFormat="0" applyBorder="0" applyAlignment="0" applyProtection="0">
      <alignment vertical="center"/>
    </xf>
    <xf numFmtId="0" fontId="8" fillId="0" borderId="0">
      <alignment vertical="center"/>
    </xf>
    <xf numFmtId="0" fontId="62" fillId="8" borderId="0" applyNumberFormat="0" applyBorder="0" applyAlignment="0" applyProtection="0">
      <alignment vertical="center"/>
    </xf>
    <xf numFmtId="0" fontId="79" fillId="0" borderId="0" applyNumberFormat="0" applyFill="0" applyBorder="0" applyAlignment="0" applyProtection="0">
      <alignment vertical="top"/>
      <protection locked="0"/>
    </xf>
    <xf numFmtId="0" fontId="80" fillId="27" borderId="0" applyNumberFormat="0" applyBorder="0" applyAlignment="0" applyProtection="0">
      <alignment vertical="center"/>
    </xf>
    <xf numFmtId="0" fontId="26" fillId="10" borderId="0" applyNumberFormat="0" applyBorder="0" applyAlignment="0" applyProtection="0">
      <alignment vertical="center"/>
    </xf>
    <xf numFmtId="0" fontId="78" fillId="0" borderId="23" applyNumberFormat="0" applyAlignment="0" applyProtection="0">
      <alignment horizontal="lef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110" fillId="0" borderId="0">
      <alignment vertical="center"/>
    </xf>
    <xf numFmtId="0" fontId="61" fillId="25" borderId="0" applyNumberFormat="0" applyBorder="0" applyAlignment="0" applyProtection="0">
      <alignment vertical="center"/>
    </xf>
    <xf numFmtId="9" fontId="8" fillId="0" borderId="0" applyFont="0" applyFill="0" applyBorder="0" applyAlignment="0" applyProtection="0">
      <alignment vertical="center"/>
    </xf>
    <xf numFmtId="0" fontId="69" fillId="0" borderId="6" applyNumberFormat="0" applyFill="0" applyProtection="0">
      <alignment horizontal="right" vertical="center"/>
    </xf>
    <xf numFmtId="0" fontId="68" fillId="9" borderId="16" applyNumberFormat="0" applyAlignment="0" applyProtection="0">
      <alignment vertical="center"/>
    </xf>
    <xf numFmtId="0" fontId="63" fillId="0" borderId="13" applyNumberFormat="0" applyFill="0" applyAlignment="0" applyProtection="0">
      <alignment vertical="center"/>
    </xf>
    <xf numFmtId="0" fontId="8" fillId="0" borderId="0">
      <alignment vertical="center"/>
    </xf>
    <xf numFmtId="0" fontId="56" fillId="0" borderId="11" applyNumberFormat="0" applyFill="0" applyAlignment="0" applyProtection="0">
      <alignment vertical="center"/>
    </xf>
    <xf numFmtId="0" fontId="61" fillId="7" borderId="0" applyNumberFormat="0" applyBorder="0" applyAlignment="0" applyProtection="0">
      <alignment vertical="center"/>
    </xf>
    <xf numFmtId="0" fontId="61" fillId="16" borderId="0" applyNumberFormat="0" applyBorder="0" applyAlignment="0" applyProtection="0">
      <alignment vertical="center"/>
    </xf>
    <xf numFmtId="0" fontId="85" fillId="17" borderId="21" applyNumberFormat="0" applyAlignment="0" applyProtection="0">
      <alignment vertical="center"/>
    </xf>
    <xf numFmtId="0" fontId="62" fillId="7" borderId="0" applyNumberFormat="0" applyBorder="0" applyAlignment="0" applyProtection="0">
      <alignment vertical="center"/>
    </xf>
    <xf numFmtId="0" fontId="62" fillId="22" borderId="0" applyNumberFormat="0" applyBorder="0" applyAlignment="0" applyProtection="0">
      <alignment vertical="center"/>
    </xf>
    <xf numFmtId="9" fontId="8" fillId="0" borderId="0" applyFont="0" applyFill="0" applyBorder="0" applyAlignment="0" applyProtection="0">
      <alignment vertical="center"/>
    </xf>
    <xf numFmtId="0" fontId="90" fillId="15" borderId="0" applyNumberFormat="0" applyBorder="0" applyAlignment="0" applyProtection="0">
      <alignment vertical="center"/>
    </xf>
    <xf numFmtId="0" fontId="83" fillId="0" borderId="0">
      <alignment vertical="center"/>
    </xf>
    <xf numFmtId="0" fontId="69" fillId="0" borderId="6" applyNumberFormat="0" applyFill="0" applyProtection="0">
      <alignment horizontal="right" vertical="center"/>
    </xf>
    <xf numFmtId="0" fontId="62" fillId="16" borderId="0" applyNumberFormat="0" applyBorder="0" applyAlignment="0" applyProtection="0">
      <alignment vertical="center"/>
    </xf>
    <xf numFmtId="0" fontId="61" fillId="18" borderId="0" applyNumberFormat="0" applyBorder="0" applyAlignment="0" applyProtection="0">
      <alignment vertical="center"/>
    </xf>
    <xf numFmtId="0" fontId="82" fillId="0" borderId="6" applyNumberFormat="0" applyFill="0" applyProtection="0">
      <alignment horizontal="center" vertical="center"/>
    </xf>
    <xf numFmtId="0" fontId="62" fillId="16" borderId="0" applyNumberFormat="0" applyBorder="0" applyAlignment="0" applyProtection="0">
      <alignment vertical="center"/>
    </xf>
    <xf numFmtId="0" fontId="110" fillId="11" borderId="0" applyNumberFormat="0" applyBorder="0" applyAlignment="0" applyProtection="0">
      <alignment vertical="center"/>
    </xf>
    <xf numFmtId="0" fontId="61" fillId="7" borderId="0" applyNumberFormat="0" applyBorder="0" applyAlignment="0" applyProtection="0">
      <alignment vertical="center"/>
    </xf>
    <xf numFmtId="0" fontId="26" fillId="5" borderId="0" applyNumberFormat="0" applyBorder="0" applyAlignment="0" applyProtection="0">
      <alignment vertical="center"/>
    </xf>
    <xf numFmtId="9" fontId="8" fillId="0" borderId="0" applyFont="0" applyFill="0" applyBorder="0" applyAlignment="0" applyProtection="0">
      <alignment vertical="center"/>
    </xf>
    <xf numFmtId="0" fontId="110" fillId="0" borderId="0">
      <alignment vertical="center"/>
    </xf>
    <xf numFmtId="0" fontId="110" fillId="0" borderId="0">
      <alignment vertical="center"/>
    </xf>
    <xf numFmtId="0" fontId="70" fillId="0" borderId="18" applyNumberFormat="0" applyFill="0" applyAlignment="0" applyProtection="0">
      <alignment vertical="center"/>
    </xf>
    <xf numFmtId="0" fontId="61" fillId="25" borderId="0" applyNumberFormat="0" applyBorder="0" applyAlignment="0" applyProtection="0">
      <alignment vertical="center"/>
    </xf>
    <xf numFmtId="0" fontId="85" fillId="17" borderId="21" applyNumberFormat="0" applyAlignment="0" applyProtection="0">
      <alignment vertical="center"/>
    </xf>
    <xf numFmtId="0" fontId="67" fillId="0" borderId="15" applyNumberFormat="0" applyFill="0" applyAlignment="0" applyProtection="0">
      <alignment vertical="center"/>
    </xf>
    <xf numFmtId="0" fontId="62" fillId="16" borderId="0" applyNumberFormat="0" applyBorder="0" applyAlignment="0" applyProtection="0">
      <alignment vertical="center"/>
    </xf>
    <xf numFmtId="0" fontId="61" fillId="14" borderId="0" applyNumberFormat="0" applyBorder="0" applyAlignment="0" applyProtection="0">
      <alignment vertical="center"/>
    </xf>
    <xf numFmtId="0" fontId="8" fillId="0" borderId="0">
      <alignment vertical="center"/>
    </xf>
    <xf numFmtId="0" fontId="69" fillId="0" borderId="6" applyNumberFormat="0" applyFill="0" applyProtection="0">
      <alignment horizontal="right" vertical="center"/>
    </xf>
    <xf numFmtId="0" fontId="110" fillId="12" borderId="0" applyNumberFormat="0" applyBorder="0" applyAlignment="0" applyProtection="0">
      <alignment vertical="center"/>
    </xf>
    <xf numFmtId="0" fontId="26" fillId="10" borderId="0" applyNumberFormat="0" applyBorder="0" applyAlignment="0" applyProtection="0">
      <alignment vertical="center"/>
    </xf>
    <xf numFmtId="0" fontId="26" fillId="5" borderId="0" applyNumberFormat="0" applyBorder="0" applyAlignment="0" applyProtection="0">
      <alignment vertical="center"/>
    </xf>
    <xf numFmtId="0" fontId="62" fillId="18" borderId="0" applyNumberFormat="0" applyBorder="0" applyAlignment="0" applyProtection="0">
      <alignment vertical="center"/>
    </xf>
    <xf numFmtId="0" fontId="85" fillId="17" borderId="21" applyNumberFormat="0" applyAlignment="0" applyProtection="0">
      <alignment vertical="center"/>
    </xf>
    <xf numFmtId="0" fontId="8" fillId="0" borderId="0">
      <alignment vertical="center"/>
    </xf>
    <xf numFmtId="0" fontId="8" fillId="0" borderId="0">
      <alignment vertical="center"/>
    </xf>
    <xf numFmtId="195" fontId="94" fillId="0" borderId="0">
      <alignment vertical="center"/>
    </xf>
    <xf numFmtId="0" fontId="26" fillId="10" borderId="0" applyNumberFormat="0" applyBorder="0" applyAlignment="0" applyProtection="0">
      <alignment vertical="center"/>
    </xf>
    <xf numFmtId="9" fontId="8" fillId="0" borderId="0" applyFont="0" applyFill="0" applyBorder="0" applyAlignment="0" applyProtection="0">
      <alignment vertical="center"/>
    </xf>
    <xf numFmtId="0" fontId="61" fillId="7" borderId="0" applyNumberFormat="0" applyBorder="0" applyAlignment="0" applyProtection="0">
      <alignment vertical="center"/>
    </xf>
    <xf numFmtId="0" fontId="85" fillId="17" borderId="21" applyNumberFormat="0" applyAlignment="0" applyProtection="0">
      <alignment vertical="center"/>
    </xf>
    <xf numFmtId="0" fontId="60" fillId="0" borderId="0" applyNumberFormat="0" applyFill="0" applyBorder="0" applyAlignment="0" applyProtection="0">
      <alignment vertical="center"/>
    </xf>
    <xf numFmtId="0" fontId="62" fillId="7" borderId="0" applyNumberFormat="0" applyBorder="0" applyAlignment="0" applyProtection="0">
      <alignment vertical="center"/>
    </xf>
    <xf numFmtId="0" fontId="62" fillId="7" borderId="0" applyNumberFormat="0" applyBorder="0" applyAlignment="0" applyProtection="0">
      <alignment vertical="center"/>
    </xf>
    <xf numFmtId="0" fontId="62" fillId="8" borderId="0" applyNumberFormat="0" applyBorder="0" applyAlignment="0" applyProtection="0">
      <alignment vertical="center"/>
    </xf>
    <xf numFmtId="0" fontId="80" fillId="33" borderId="0" applyNumberFormat="0" applyBorder="0" applyAlignment="0" applyProtection="0">
      <alignment vertical="center"/>
    </xf>
    <xf numFmtId="0" fontId="26" fillId="10" borderId="0" applyNumberFormat="0" applyBorder="0" applyAlignment="0" applyProtection="0">
      <alignment vertical="center"/>
    </xf>
    <xf numFmtId="0" fontId="61" fillId="24" borderId="0" applyNumberFormat="0" applyBorder="0" applyAlignment="0" applyProtection="0">
      <alignment vertical="center"/>
    </xf>
    <xf numFmtId="0" fontId="72" fillId="0" borderId="17" applyNumberFormat="0" applyFill="0" applyProtection="0">
      <alignment horizontal="left" vertical="center"/>
    </xf>
    <xf numFmtId="0" fontId="26" fillId="9" borderId="0" applyNumberFormat="0" applyBorder="0" applyAlignment="0" applyProtection="0">
      <alignment vertical="center"/>
    </xf>
    <xf numFmtId="0" fontId="61" fillId="7" borderId="0" applyNumberFormat="0" applyBorder="0" applyAlignment="0" applyProtection="0">
      <alignment vertical="center"/>
    </xf>
    <xf numFmtId="0" fontId="61" fillId="18" borderId="0" applyNumberFormat="0" applyBorder="0" applyAlignment="0" applyProtection="0">
      <alignment vertical="center"/>
    </xf>
    <xf numFmtId="0" fontId="61" fillId="16" borderId="0" applyNumberFormat="0" applyBorder="0" applyAlignment="0" applyProtection="0">
      <alignment vertical="center"/>
    </xf>
    <xf numFmtId="0" fontId="72" fillId="0" borderId="17" applyNumberFormat="0" applyFill="0" applyProtection="0">
      <alignment horizontal="left" vertical="center"/>
    </xf>
    <xf numFmtId="0" fontId="89" fillId="0" borderId="0" applyNumberFormat="0" applyFill="0" applyBorder="0" applyAlignment="0" applyProtection="0">
      <alignment vertical="top"/>
      <protection locked="0"/>
    </xf>
    <xf numFmtId="0" fontId="26" fillId="9" borderId="0" applyNumberFormat="0" applyBorder="0" applyAlignment="0" applyProtection="0">
      <alignment vertical="center"/>
    </xf>
    <xf numFmtId="0" fontId="26" fillId="11" borderId="0" applyNumberFormat="0" applyBorder="0" applyAlignment="0" applyProtection="0">
      <alignment vertical="center"/>
    </xf>
    <xf numFmtId="0" fontId="61" fillId="7" borderId="0" applyNumberFormat="0" applyBorder="0" applyAlignment="0" applyProtection="0">
      <alignment vertical="center"/>
    </xf>
    <xf numFmtId="4" fontId="8" fillId="0" borderId="0" applyFont="0" applyFill="0" applyBorder="0" applyAlignment="0" applyProtection="0">
      <alignment vertical="center"/>
    </xf>
    <xf numFmtId="0" fontId="8" fillId="0" borderId="0" applyNumberFormat="0" applyFill="0" applyBorder="0" applyAlignment="0" applyProtection="0">
      <alignment vertical="center"/>
    </xf>
    <xf numFmtId="0" fontId="62" fillId="7" borderId="0" applyNumberFormat="0" applyBorder="0" applyAlignment="0" applyProtection="0">
      <alignment vertical="center"/>
    </xf>
    <xf numFmtId="0" fontId="67" fillId="0" borderId="15" applyNumberFormat="0" applyFill="0" applyAlignment="0" applyProtection="0">
      <alignment vertical="center"/>
    </xf>
    <xf numFmtId="0" fontId="62" fillId="7" borderId="0" applyNumberFormat="0" applyBorder="0" applyAlignment="0" applyProtection="0">
      <alignment vertical="center"/>
    </xf>
    <xf numFmtId="204" fontId="69" fillId="0" borderId="17" applyFill="0" applyProtection="0">
      <alignment horizontal="right" vertical="center"/>
    </xf>
    <xf numFmtId="0" fontId="59" fillId="0" borderId="0" applyNumberFormat="0" applyFill="0" applyBorder="0" applyAlignment="0" applyProtection="0">
      <alignment vertical="center"/>
    </xf>
    <xf numFmtId="0" fontId="61" fillId="20" borderId="0" applyNumberFormat="0" applyBorder="0" applyAlignment="0" applyProtection="0">
      <alignment vertical="center"/>
    </xf>
    <xf numFmtId="9" fontId="8" fillId="0" borderId="0" applyFont="0" applyFill="0" applyBorder="0" applyAlignment="0" applyProtection="0">
      <alignment vertical="center"/>
    </xf>
    <xf numFmtId="0" fontId="61" fillId="17" borderId="0" applyNumberFormat="0" applyBorder="0" applyAlignment="0" applyProtection="0">
      <alignment vertical="center"/>
    </xf>
    <xf numFmtId="0" fontId="85" fillId="17" borderId="21" applyNumberFormat="0" applyAlignment="0" applyProtection="0">
      <alignment vertical="center"/>
    </xf>
    <xf numFmtId="0" fontId="62" fillId="7" borderId="0" applyNumberFormat="0" applyBorder="0" applyAlignment="0" applyProtection="0">
      <alignment vertical="center"/>
    </xf>
    <xf numFmtId="0" fontId="62" fillId="13" borderId="0" applyNumberFormat="0" applyBorder="0" applyAlignment="0" applyProtection="0">
      <alignment vertical="center"/>
    </xf>
    <xf numFmtId="0" fontId="82" fillId="0" borderId="6" applyNumberFormat="0" applyFill="0" applyProtection="0">
      <alignment horizontal="center" vertical="center"/>
    </xf>
    <xf numFmtId="0" fontId="8" fillId="0" borderId="0">
      <alignment vertical="center"/>
    </xf>
    <xf numFmtId="0" fontId="70" fillId="0" borderId="18" applyNumberFormat="0" applyFill="0" applyAlignment="0" applyProtection="0">
      <alignment vertical="center"/>
    </xf>
    <xf numFmtId="199" fontId="8" fillId="0" borderId="0" applyFont="0" applyFill="0" applyBorder="0" applyAlignment="0" applyProtection="0">
      <alignment vertical="center"/>
    </xf>
    <xf numFmtId="0" fontId="55" fillId="4" borderId="0" applyNumberFormat="0" applyBorder="0" applyAlignment="0" applyProtection="0">
      <alignment vertical="center"/>
    </xf>
    <xf numFmtId="0" fontId="8" fillId="0" borderId="0">
      <alignment vertical="center"/>
    </xf>
    <xf numFmtId="0" fontId="62" fillId="13" borderId="0" applyNumberFormat="0" applyBorder="0" applyAlignment="0" applyProtection="0">
      <alignment vertical="center"/>
    </xf>
    <xf numFmtId="0" fontId="61" fillId="17" borderId="0" applyNumberFormat="0" applyBorder="0" applyAlignment="0" applyProtection="0">
      <alignment vertical="center"/>
    </xf>
    <xf numFmtId="0" fontId="66" fillId="0" borderId="14">
      <alignment horizontal="center" vertical="center"/>
    </xf>
    <xf numFmtId="0" fontId="8" fillId="0" borderId="0">
      <alignment vertical="center"/>
    </xf>
    <xf numFmtId="0" fontId="8" fillId="0" borderId="0">
      <alignment vertical="center"/>
    </xf>
    <xf numFmtId="0" fontId="69" fillId="0" borderId="0" applyProtection="0">
      <alignment vertical="center"/>
    </xf>
    <xf numFmtId="0" fontId="8" fillId="0" borderId="0">
      <alignment vertical="center"/>
    </xf>
    <xf numFmtId="189" fontId="8" fillId="0" borderId="0" applyFont="0" applyFill="0" applyBorder="0" applyAlignment="0" applyProtection="0">
      <alignment vertical="center"/>
    </xf>
    <xf numFmtId="0" fontId="110" fillId="5" borderId="12" applyNumberFormat="0" applyFont="0" applyAlignment="0" applyProtection="0">
      <alignment vertical="center"/>
    </xf>
    <xf numFmtId="0" fontId="61" fillId="37" borderId="0" applyNumberFormat="0" applyBorder="0" applyAlignment="0" applyProtection="0">
      <alignment vertical="center"/>
    </xf>
    <xf numFmtId="0" fontId="81" fillId="0" borderId="20" applyNumberFormat="0" applyFill="0" applyAlignment="0" applyProtection="0">
      <alignment vertical="center"/>
    </xf>
    <xf numFmtId="0" fontId="62" fillId="18" borderId="0" applyNumberFormat="0" applyBorder="0" applyAlignment="0" applyProtection="0">
      <alignment vertical="center"/>
    </xf>
    <xf numFmtId="9" fontId="8" fillId="0" borderId="0" applyFont="0" applyFill="0" applyBorder="0" applyAlignment="0" applyProtection="0">
      <alignment vertical="center"/>
    </xf>
    <xf numFmtId="0" fontId="26" fillId="10" borderId="0" applyNumberFormat="0" applyBorder="0" applyAlignment="0" applyProtection="0">
      <alignment vertical="center"/>
    </xf>
    <xf numFmtId="0" fontId="62" fillId="22" borderId="0" applyNumberFormat="0" applyBorder="0" applyAlignment="0" applyProtection="0">
      <alignment vertical="center"/>
    </xf>
    <xf numFmtId="0" fontId="26" fillId="10" borderId="0" applyNumberFormat="0" applyBorder="0" applyAlignment="0" applyProtection="0">
      <alignment vertical="center"/>
    </xf>
    <xf numFmtId="0" fontId="85" fillId="17" borderId="21" applyNumberFormat="0" applyAlignment="0" applyProtection="0">
      <alignment vertical="center"/>
    </xf>
    <xf numFmtId="0" fontId="62" fillId="7" borderId="0" applyNumberFormat="0" applyBorder="0" applyAlignment="0" applyProtection="0">
      <alignment vertical="center"/>
    </xf>
    <xf numFmtId="0" fontId="72" fillId="0" borderId="17" applyNumberFormat="0" applyFill="0" applyProtection="0">
      <alignment horizontal="center" vertical="center"/>
    </xf>
    <xf numFmtId="0" fontId="85" fillId="17" borderId="21" applyNumberFormat="0" applyAlignment="0" applyProtection="0">
      <alignment vertical="center"/>
    </xf>
    <xf numFmtId="0" fontId="8" fillId="0" borderId="0">
      <alignment vertical="center"/>
    </xf>
    <xf numFmtId="0" fontId="62" fillId="22" borderId="0" applyNumberFormat="0" applyBorder="0" applyAlignment="0" applyProtection="0">
      <alignment vertical="center"/>
    </xf>
    <xf numFmtId="0" fontId="84" fillId="12" borderId="0" applyNumberFormat="0" applyBorder="0" applyAlignment="0" applyProtection="0">
      <alignment vertical="center"/>
    </xf>
    <xf numFmtId="0" fontId="110" fillId="5" borderId="12" applyNumberFormat="0" applyFont="0" applyAlignment="0" applyProtection="0">
      <alignment vertical="center"/>
    </xf>
    <xf numFmtId="0" fontId="62" fillId="8" borderId="0" applyNumberFormat="0" applyBorder="0" applyAlignment="0" applyProtection="0">
      <alignment vertical="center"/>
    </xf>
    <xf numFmtId="0" fontId="55" fillId="4" borderId="0" applyNumberFormat="0" applyBorder="0" applyAlignment="0" applyProtection="0">
      <alignment vertical="center"/>
    </xf>
    <xf numFmtId="9" fontId="8" fillId="0" borderId="0" applyFont="0" applyFill="0" applyBorder="0" applyAlignment="0" applyProtection="0">
      <alignment vertical="center"/>
    </xf>
    <xf numFmtId="0" fontId="74" fillId="15" borderId="0" applyNumberFormat="0" applyBorder="0" applyAlignment="0" applyProtection="0">
      <alignment vertical="center"/>
    </xf>
    <xf numFmtId="41" fontId="110"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61" fillId="12" borderId="0" applyNumberFormat="0" applyBorder="0" applyAlignment="0" applyProtection="0">
      <alignment vertical="center"/>
    </xf>
    <xf numFmtId="0" fontId="62" fillId="18" borderId="0" applyNumberFormat="0" applyBorder="0" applyAlignment="0" applyProtection="0">
      <alignment vertical="center"/>
    </xf>
    <xf numFmtId="0" fontId="8" fillId="0" borderId="0">
      <alignment vertical="center"/>
    </xf>
    <xf numFmtId="0" fontId="87" fillId="17" borderId="16" applyNumberFormat="0" applyAlignment="0" applyProtection="0">
      <alignment vertical="center"/>
    </xf>
    <xf numFmtId="0" fontId="86" fillId="0" borderId="0">
      <alignment horizontal="center" vertical="center" wrapText="1"/>
      <protection locked="0"/>
    </xf>
    <xf numFmtId="0" fontId="8" fillId="0" borderId="0">
      <alignment vertical="center"/>
    </xf>
    <xf numFmtId="0" fontId="110" fillId="11" borderId="0" applyNumberFormat="0" applyBorder="0" applyAlignment="0" applyProtection="0">
      <alignment vertical="center"/>
    </xf>
    <xf numFmtId="0" fontId="62" fillId="22" borderId="0" applyNumberFormat="0" applyBorder="0" applyAlignment="0" applyProtection="0">
      <alignment vertical="center"/>
    </xf>
    <xf numFmtId="0" fontId="56" fillId="0" borderId="11" applyNumberFormat="0" applyFill="0" applyAlignment="0" applyProtection="0">
      <alignment vertical="center"/>
    </xf>
    <xf numFmtId="0" fontId="8" fillId="0" borderId="0" applyFont="0" applyFill="0" applyBorder="0" applyAlignment="0" applyProtection="0">
      <alignment vertical="center"/>
    </xf>
    <xf numFmtId="0" fontId="8" fillId="23" borderId="0" applyNumberFormat="0" applyFont="0" applyBorder="0" applyAlignment="0" applyProtection="0">
      <alignment vertical="center"/>
    </xf>
    <xf numFmtId="0" fontId="68" fillId="9" borderId="16" applyNumberFormat="0" applyAlignment="0" applyProtection="0">
      <alignment vertical="center"/>
    </xf>
    <xf numFmtId="0" fontId="26" fillId="5" borderId="0" applyNumberFormat="0" applyBorder="0" applyAlignment="0" applyProtection="0">
      <alignment vertical="center"/>
    </xf>
    <xf numFmtId="0" fontId="63" fillId="0" borderId="13" applyNumberFormat="0" applyFill="0" applyAlignment="0" applyProtection="0">
      <alignment vertical="center"/>
    </xf>
    <xf numFmtId="9" fontId="8" fillId="0" borderId="0" applyFont="0" applyFill="0" applyBorder="0" applyAlignment="0" applyProtection="0">
      <alignment vertical="center"/>
    </xf>
    <xf numFmtId="0" fontId="57" fillId="0" borderId="0" applyNumberFormat="0" applyFill="0" applyBorder="0" applyAlignment="0" applyProtection="0">
      <alignment vertical="center"/>
    </xf>
    <xf numFmtId="0" fontId="77" fillId="0" borderId="0" applyNumberFormat="0" applyFill="0" applyBorder="0" applyAlignment="0" applyProtection="0">
      <alignment vertical="top"/>
      <protection locked="0"/>
    </xf>
    <xf numFmtId="0" fontId="85" fillId="17" borderId="21" applyNumberFormat="0" applyAlignment="0" applyProtection="0">
      <alignment vertical="center"/>
    </xf>
    <xf numFmtId="0" fontId="74" fillId="15" borderId="0" applyNumberFormat="0" applyBorder="0" applyAlignment="0" applyProtection="0">
      <alignment vertical="center"/>
    </xf>
    <xf numFmtId="0" fontId="110" fillId="17" borderId="0" applyNumberFormat="0" applyBorder="0" applyAlignment="0" applyProtection="0">
      <alignment vertical="center"/>
    </xf>
    <xf numFmtId="0" fontId="73" fillId="4" borderId="0" applyNumberFormat="0" applyBorder="0" applyAlignment="0" applyProtection="0">
      <alignment vertical="center"/>
    </xf>
    <xf numFmtId="0" fontId="65" fillId="0" borderId="0">
      <alignment vertical="center"/>
    </xf>
    <xf numFmtId="0" fontId="110" fillId="5" borderId="12" applyNumberFormat="0" applyFont="0" applyAlignment="0" applyProtection="0">
      <alignment vertical="center"/>
    </xf>
    <xf numFmtId="0" fontId="61" fillId="7" borderId="0" applyNumberFormat="0" applyBorder="0" applyAlignment="0" applyProtection="0">
      <alignment vertical="center"/>
    </xf>
    <xf numFmtId="0" fontId="110" fillId="13" borderId="0" applyNumberFormat="0" applyBorder="0" applyAlignment="0" applyProtection="0">
      <alignment vertical="center"/>
    </xf>
    <xf numFmtId="0" fontId="84" fillId="12" borderId="0" applyNumberFormat="0" applyBorder="0" applyAlignment="0" applyProtection="0">
      <alignment vertical="center"/>
    </xf>
    <xf numFmtId="0" fontId="74" fillId="11" borderId="0" applyNumberFormat="0" applyBorder="0" applyAlignment="0" applyProtection="0">
      <alignment vertical="center"/>
    </xf>
    <xf numFmtId="0" fontId="66" fillId="0" borderId="0" applyNumberFormat="0" applyFill="0" applyBorder="0" applyAlignment="0" applyProtection="0">
      <alignment vertical="center"/>
    </xf>
    <xf numFmtId="0" fontId="62" fillId="18" borderId="0" applyNumberFormat="0" applyBorder="0" applyAlignment="0" applyProtection="0">
      <alignment vertical="center"/>
    </xf>
    <xf numFmtId="49" fontId="8" fillId="0" borderId="0" applyFont="0" applyFill="0" applyBorder="0" applyAlignment="0" applyProtection="0">
      <alignment vertical="center"/>
    </xf>
    <xf numFmtId="0" fontId="8" fillId="0" borderId="0">
      <alignment vertical="center"/>
    </xf>
    <xf numFmtId="0" fontId="110" fillId="26" borderId="0" applyNumberFormat="0" applyBorder="0" applyAlignment="0" applyProtection="0">
      <alignment vertical="center"/>
    </xf>
    <xf numFmtId="0" fontId="62" fillId="17" borderId="0" applyNumberFormat="0" applyBorder="0" applyAlignment="0" applyProtection="0">
      <alignment vertical="center"/>
    </xf>
    <xf numFmtId="0" fontId="85" fillId="17" borderId="21" applyNumberFormat="0" applyAlignment="0" applyProtection="0">
      <alignment vertical="center"/>
    </xf>
    <xf numFmtId="0" fontId="62" fillId="7" borderId="0" applyNumberFormat="0" applyBorder="0" applyAlignment="0" applyProtection="0">
      <alignment vertical="center"/>
    </xf>
    <xf numFmtId="0" fontId="62" fillId="16" borderId="0" applyNumberFormat="0" applyBorder="0" applyAlignment="0" applyProtection="0">
      <alignment vertical="center"/>
    </xf>
    <xf numFmtId="0" fontId="110" fillId="0" borderId="0">
      <alignment vertical="center"/>
    </xf>
    <xf numFmtId="0" fontId="110" fillId="0" borderId="0">
      <alignment vertical="center"/>
    </xf>
    <xf numFmtId="0" fontId="70" fillId="0" borderId="18" applyNumberFormat="0" applyFill="0" applyAlignment="0" applyProtection="0">
      <alignment vertical="center"/>
    </xf>
    <xf numFmtId="0" fontId="110" fillId="15" borderId="0" applyNumberFormat="0" applyBorder="0" applyAlignment="0" applyProtection="0">
      <alignment vertical="center"/>
    </xf>
    <xf numFmtId="0" fontId="62" fillId="16"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82" fillId="0" borderId="6" applyNumberFormat="0" applyFill="0" applyProtection="0">
      <alignment horizontal="center" vertical="center"/>
    </xf>
    <xf numFmtId="0" fontId="81" fillId="0" borderId="20" applyNumberFormat="0" applyFill="0" applyAlignment="0" applyProtection="0">
      <alignment vertical="center"/>
    </xf>
    <xf numFmtId="0" fontId="61" fillId="24" borderId="0" applyNumberFormat="0" applyBorder="0" applyAlignment="0" applyProtection="0">
      <alignment vertical="center"/>
    </xf>
    <xf numFmtId="0" fontId="83" fillId="0" borderId="0">
      <alignment vertical="center"/>
    </xf>
    <xf numFmtId="0" fontId="62" fillId="22" borderId="0" applyNumberFormat="0" applyBorder="0" applyAlignment="0" applyProtection="0">
      <alignment vertical="center"/>
    </xf>
    <xf numFmtId="0" fontId="110" fillId="0" borderId="0">
      <alignment vertical="center"/>
    </xf>
    <xf numFmtId="0" fontId="110" fillId="4" borderId="0" applyNumberFormat="0" applyBorder="0" applyAlignment="0" applyProtection="0">
      <alignment vertical="center"/>
    </xf>
    <xf numFmtId="0" fontId="62" fillId="22" borderId="0" applyNumberFormat="0" applyBorder="0" applyAlignment="0" applyProtection="0">
      <alignment vertical="center"/>
    </xf>
    <xf numFmtId="0" fontId="8" fillId="0" borderId="0">
      <alignment vertical="center"/>
    </xf>
    <xf numFmtId="3" fontId="8" fillId="0" borderId="0" applyFont="0" applyFill="0" applyBorder="0" applyAlignment="0" applyProtection="0">
      <alignment vertical="center"/>
    </xf>
    <xf numFmtId="0" fontId="8" fillId="0" borderId="0">
      <alignment vertical="center"/>
    </xf>
    <xf numFmtId="0" fontId="8" fillId="0" borderId="0">
      <alignment vertical="center"/>
    </xf>
    <xf numFmtId="0" fontId="55" fillId="4" borderId="0" applyNumberFormat="0" applyBorder="0" applyAlignment="0" applyProtection="0">
      <alignment vertical="center"/>
    </xf>
    <xf numFmtId="9" fontId="8" fillId="0" borderId="0" applyFont="0" applyFill="0" applyBorder="0" applyAlignment="0" applyProtection="0">
      <alignment vertical="center"/>
    </xf>
    <xf numFmtId="0" fontId="61" fillId="36" borderId="0" applyNumberFormat="0" applyBorder="0" applyAlignment="0" applyProtection="0">
      <alignment vertical="center"/>
    </xf>
    <xf numFmtId="0" fontId="60" fillId="0" borderId="0" applyNumberFormat="0" applyFill="0" applyBorder="0" applyAlignment="0" applyProtection="0">
      <alignment vertical="center"/>
    </xf>
    <xf numFmtId="0" fontId="110" fillId="17" borderId="0" applyNumberFormat="0" applyBorder="0" applyAlignment="0" applyProtection="0">
      <alignment vertical="center"/>
    </xf>
    <xf numFmtId="0" fontId="8" fillId="0" borderId="0">
      <alignment vertical="center"/>
    </xf>
    <xf numFmtId="0" fontId="62" fillId="8" borderId="0" applyNumberFormat="0" applyBorder="0" applyAlignment="0" applyProtection="0">
      <alignment vertical="center"/>
    </xf>
    <xf numFmtId="0" fontId="55" fillId="4" borderId="0" applyNumberFormat="0" applyBorder="0" applyAlignment="0" applyProtection="0">
      <alignment vertical="center"/>
    </xf>
    <xf numFmtId="0" fontId="74" fillId="11" borderId="0" applyNumberFormat="0" applyBorder="0" applyAlignment="0" applyProtection="0">
      <alignment vertical="center"/>
    </xf>
    <xf numFmtId="0" fontId="26" fillId="10" borderId="0" applyNumberFormat="0" applyBorder="0" applyAlignment="0" applyProtection="0">
      <alignment vertical="center"/>
    </xf>
    <xf numFmtId="199" fontId="8" fillId="0" borderId="0" applyFont="0" applyFill="0" applyBorder="0" applyAlignment="0" applyProtection="0">
      <alignment vertical="center"/>
    </xf>
    <xf numFmtId="9" fontId="8" fillId="0" borderId="0" applyFont="0" applyFill="0" applyBorder="0" applyAlignment="0" applyProtection="0">
      <alignment vertical="center"/>
    </xf>
    <xf numFmtId="0" fontId="110" fillId="5" borderId="0" applyNumberFormat="0" applyBorder="0" applyAlignment="0" applyProtection="0">
      <alignment vertical="center"/>
    </xf>
    <xf numFmtId="0" fontId="110" fillId="6" borderId="0" applyNumberFormat="0" applyBorder="0" applyAlignment="0" applyProtection="0">
      <alignment vertical="center"/>
    </xf>
    <xf numFmtId="0" fontId="82" fillId="0" borderId="6" applyNumberFormat="0" applyFill="0" applyProtection="0">
      <alignment horizontal="center" vertical="center"/>
    </xf>
    <xf numFmtId="0" fontId="81" fillId="0" borderId="20" applyNumberFormat="0" applyFill="0" applyAlignment="0" applyProtection="0">
      <alignment vertical="center"/>
    </xf>
    <xf numFmtId="0" fontId="83" fillId="0" borderId="0">
      <alignment vertical="center"/>
    </xf>
    <xf numFmtId="0" fontId="9" fillId="0" borderId="0">
      <alignment vertical="center"/>
    </xf>
    <xf numFmtId="0" fontId="26" fillId="17" borderId="0" applyNumberFormat="0" applyBorder="0" applyAlignment="0" applyProtection="0">
      <alignment vertical="center"/>
    </xf>
    <xf numFmtId="0" fontId="70" fillId="0" borderId="18" applyNumberFormat="0" applyFill="0" applyAlignment="0" applyProtection="0">
      <alignment vertical="center"/>
    </xf>
    <xf numFmtId="0" fontId="59" fillId="0" borderId="0" applyNumberFormat="0" applyFill="0" applyBorder="0" applyAlignment="0" applyProtection="0">
      <alignment vertical="center"/>
    </xf>
    <xf numFmtId="0" fontId="82" fillId="0" borderId="6" applyNumberFormat="0" applyFill="0" applyProtection="0">
      <alignment horizontal="center" vertical="center"/>
    </xf>
    <xf numFmtId="0" fontId="63" fillId="0" borderId="13" applyNumberFormat="0" applyFill="0" applyAlignment="0" applyProtection="0">
      <alignment vertical="center"/>
    </xf>
    <xf numFmtId="0" fontId="8" fillId="0" borderId="0">
      <alignment vertical="center"/>
    </xf>
    <xf numFmtId="0" fontId="81" fillId="0" borderId="20" applyNumberFormat="0" applyFill="0" applyAlignment="0" applyProtection="0">
      <alignment vertical="center"/>
    </xf>
    <xf numFmtId="0" fontId="65" fillId="0" borderId="0">
      <alignment vertical="center"/>
    </xf>
    <xf numFmtId="0" fontId="68" fillId="9" borderId="16" applyNumberFormat="0" applyAlignment="0" applyProtection="0">
      <alignment vertical="center"/>
    </xf>
    <xf numFmtId="0" fontId="61" fillId="6" borderId="0" applyNumberFormat="0" applyBorder="0" applyAlignment="0" applyProtection="0">
      <alignment vertical="center"/>
    </xf>
    <xf numFmtId="0" fontId="110" fillId="5" borderId="12" applyNumberFormat="0" applyFont="0" applyAlignment="0" applyProtection="0">
      <alignment vertical="center"/>
    </xf>
    <xf numFmtId="0" fontId="80" fillId="21" borderId="0" applyNumberFormat="0" applyBorder="0" applyAlignment="0" applyProtection="0">
      <alignment vertical="center"/>
    </xf>
    <xf numFmtId="0" fontId="62" fillId="16" borderId="0" applyNumberFormat="0" applyBorder="0" applyAlignment="0" applyProtection="0">
      <alignment vertical="center"/>
    </xf>
    <xf numFmtId="0" fontId="110" fillId="9" borderId="0" applyNumberFormat="0" applyBorder="0" applyAlignment="0" applyProtection="0">
      <alignment vertical="center"/>
    </xf>
    <xf numFmtId="0" fontId="110" fillId="13" borderId="0" applyNumberFormat="0" applyBorder="0" applyAlignment="0" applyProtection="0">
      <alignment vertical="center"/>
    </xf>
    <xf numFmtId="0" fontId="59" fillId="0" borderId="0" applyNumberFormat="0" applyFill="0" applyBorder="0" applyAlignment="0" applyProtection="0">
      <alignment vertical="center"/>
    </xf>
    <xf numFmtId="0" fontId="62" fillId="13" borderId="0" applyNumberFormat="0" applyBorder="0" applyAlignment="0" applyProtection="0">
      <alignment vertical="center"/>
    </xf>
    <xf numFmtId="9" fontId="8" fillId="0" borderId="0" applyFont="0" applyFill="0" applyBorder="0" applyAlignment="0" applyProtection="0">
      <alignment vertical="center"/>
    </xf>
    <xf numFmtId="0" fontId="90" fillId="11" borderId="0" applyNumberFormat="0" applyBorder="0" applyAlignment="0" applyProtection="0">
      <alignment vertical="center"/>
    </xf>
    <xf numFmtId="0" fontId="79" fillId="0" borderId="0" applyNumberFormat="0" applyFill="0" applyBorder="0" applyAlignment="0" applyProtection="0">
      <alignment vertical="top"/>
      <protection locked="0"/>
    </xf>
    <xf numFmtId="0" fontId="8" fillId="0" borderId="0">
      <alignment vertical="center"/>
    </xf>
    <xf numFmtId="0" fontId="8" fillId="0" borderId="0">
      <alignment vertical="center"/>
    </xf>
    <xf numFmtId="0" fontId="110" fillId="15" borderId="0" applyNumberFormat="0" applyBorder="0" applyAlignment="0" applyProtection="0">
      <alignment vertical="center"/>
    </xf>
    <xf numFmtId="9" fontId="8" fillId="0" borderId="0" applyFont="0" applyFill="0" applyBorder="0" applyAlignment="0" applyProtection="0">
      <alignment vertical="center"/>
    </xf>
    <xf numFmtId="0" fontId="67" fillId="0" borderId="15" applyNumberFormat="0" applyFill="0" applyAlignment="0" applyProtection="0">
      <alignment vertical="center"/>
    </xf>
    <xf numFmtId="0" fontId="65" fillId="0" borderId="0">
      <alignment vertical="center"/>
    </xf>
    <xf numFmtId="0" fontId="8" fillId="0" borderId="0">
      <alignment vertical="center"/>
    </xf>
    <xf numFmtId="0" fontId="55" fillId="6" borderId="0" applyNumberFormat="0" applyBorder="0" applyAlignment="0" applyProtection="0">
      <alignment vertical="center"/>
    </xf>
    <xf numFmtId="43" fontId="110" fillId="0" borderId="0" applyFont="0" applyFill="0" applyBorder="0" applyAlignment="0" applyProtection="0">
      <alignment vertical="center"/>
    </xf>
    <xf numFmtId="0" fontId="91" fillId="30" borderId="5">
      <alignment vertical="center"/>
      <protection locked="0"/>
    </xf>
    <xf numFmtId="0" fontId="110" fillId="6" borderId="0" applyNumberFormat="0" applyBorder="0" applyAlignment="0" applyProtection="0">
      <alignment vertical="center"/>
    </xf>
    <xf numFmtId="0" fontId="8" fillId="0" borderId="0">
      <alignment vertical="center"/>
    </xf>
    <xf numFmtId="0" fontId="62" fillId="8" borderId="0" applyNumberFormat="0" applyBorder="0" applyAlignment="0" applyProtection="0">
      <alignment vertical="center"/>
    </xf>
    <xf numFmtId="0" fontId="65" fillId="0" borderId="0">
      <alignment vertical="center"/>
    </xf>
    <xf numFmtId="0" fontId="68" fillId="9" borderId="16" applyNumberFormat="0" applyAlignment="0" applyProtection="0">
      <alignment vertical="center"/>
    </xf>
    <xf numFmtId="0" fontId="61" fillId="6" borderId="0" applyNumberFormat="0" applyBorder="0" applyAlignment="0" applyProtection="0">
      <alignment vertical="center"/>
    </xf>
    <xf numFmtId="0" fontId="110" fillId="0" borderId="0">
      <alignment vertical="center"/>
    </xf>
    <xf numFmtId="9" fontId="8" fillId="0" borderId="0" applyFont="0" applyFill="0" applyBorder="0" applyAlignment="0" applyProtection="0">
      <alignment vertical="center"/>
    </xf>
    <xf numFmtId="0" fontId="8" fillId="0" borderId="0">
      <alignment vertical="center"/>
    </xf>
    <xf numFmtId="0" fontId="62" fillId="16" borderId="0" applyNumberFormat="0" applyBorder="0" applyAlignment="0" applyProtection="0">
      <alignment vertical="center"/>
    </xf>
    <xf numFmtId="0" fontId="94" fillId="0" borderId="0">
      <alignment vertical="center"/>
    </xf>
    <xf numFmtId="0" fontId="110" fillId="9" borderId="0" applyNumberFormat="0" applyBorder="0" applyAlignment="0" applyProtection="0">
      <alignment vertical="center"/>
    </xf>
    <xf numFmtId="0" fontId="78" fillId="0" borderId="3">
      <alignment horizontal="left" vertical="center"/>
    </xf>
    <xf numFmtId="0" fontId="8" fillId="0" borderId="0">
      <alignment vertical="center"/>
    </xf>
    <xf numFmtId="0" fontId="65" fillId="0" borderId="0">
      <alignment vertical="center"/>
    </xf>
    <xf numFmtId="0" fontId="67" fillId="0" borderId="0" applyNumberFormat="0" applyFill="0" applyBorder="0" applyAlignment="0" applyProtection="0">
      <alignment vertical="center"/>
    </xf>
    <xf numFmtId="0" fontId="26" fillId="5" borderId="0" applyNumberFormat="0" applyBorder="0" applyAlignment="0" applyProtection="0">
      <alignment vertical="center"/>
    </xf>
    <xf numFmtId="9" fontId="8" fillId="0" borderId="0" applyFont="0" applyFill="0" applyBorder="0" applyAlignment="0" applyProtection="0">
      <alignment vertical="center"/>
    </xf>
    <xf numFmtId="0" fontId="110" fillId="10" borderId="0" applyNumberFormat="0" applyBorder="0" applyAlignment="0" applyProtection="0">
      <alignment vertical="center"/>
    </xf>
    <xf numFmtId="0" fontId="57" fillId="0" borderId="0" applyNumberFormat="0" applyFill="0" applyBorder="0" applyAlignment="0" applyProtection="0">
      <alignment vertical="center"/>
    </xf>
    <xf numFmtId="0" fontId="110" fillId="0" borderId="0">
      <alignment vertical="center"/>
    </xf>
    <xf numFmtId="0" fontId="61" fillId="20" borderId="0" applyNumberFormat="0" applyBorder="0" applyAlignment="0" applyProtection="0">
      <alignment vertical="center"/>
    </xf>
    <xf numFmtId="9" fontId="8" fillId="0" borderId="0" applyFont="0" applyFill="0" applyBorder="0" applyAlignment="0" applyProtection="0">
      <alignment vertical="center"/>
    </xf>
    <xf numFmtId="204" fontId="69" fillId="0" borderId="17" applyFill="0" applyProtection="0">
      <alignment horizontal="right" vertical="center"/>
    </xf>
    <xf numFmtId="0" fontId="99" fillId="0" borderId="0" applyNumberFormat="0" applyFill="0" applyBorder="0" applyAlignment="0" applyProtection="0">
      <alignment vertical="center"/>
    </xf>
    <xf numFmtId="0" fontId="65" fillId="0" borderId="0">
      <alignment vertical="center"/>
    </xf>
    <xf numFmtId="0" fontId="110" fillId="6" borderId="0" applyNumberFormat="0" applyBorder="0" applyAlignment="0" applyProtection="0">
      <alignment vertical="center"/>
    </xf>
    <xf numFmtId="49" fontId="8" fillId="0" borderId="0" applyFont="0" applyFill="0" applyBorder="0" applyAlignment="0" applyProtection="0">
      <alignment vertical="center"/>
    </xf>
    <xf numFmtId="0" fontId="59" fillId="0" borderId="0" applyNumberFormat="0" applyFill="0" applyBorder="0" applyAlignment="0" applyProtection="0">
      <alignment vertical="center"/>
    </xf>
    <xf numFmtId="0" fontId="85" fillId="17" borderId="21" applyNumberFormat="0" applyAlignment="0" applyProtection="0">
      <alignment vertical="center"/>
    </xf>
    <xf numFmtId="0" fontId="77" fillId="0" borderId="0" applyNumberFormat="0" applyFill="0" applyBorder="0" applyAlignment="0" applyProtection="0">
      <alignment vertical="top"/>
      <protection locked="0"/>
    </xf>
    <xf numFmtId="9" fontId="8" fillId="0" borderId="0" applyFont="0" applyFill="0" applyBorder="0" applyAlignment="0" applyProtection="0">
      <alignment vertical="center"/>
    </xf>
    <xf numFmtId="0" fontId="61" fillId="19" borderId="0" applyNumberFormat="0" applyBorder="0" applyAlignment="0" applyProtection="0">
      <alignment vertical="center"/>
    </xf>
    <xf numFmtId="9" fontId="8" fillId="0" borderId="0" applyFont="0" applyFill="0" applyBorder="0" applyAlignment="0" applyProtection="0">
      <alignment vertical="center"/>
    </xf>
    <xf numFmtId="194" fontId="8" fillId="0" borderId="0" applyFont="0" applyFill="0" applyBorder="0" applyAlignment="0" applyProtection="0">
      <alignment vertical="center"/>
    </xf>
    <xf numFmtId="0" fontId="74" fillId="11" borderId="0" applyNumberFormat="0" applyBorder="0" applyAlignment="0" applyProtection="0">
      <alignment vertical="center"/>
    </xf>
    <xf numFmtId="0" fontId="9" fillId="0" borderId="0" applyAlignment="0"/>
    <xf numFmtId="0" fontId="62" fillId="18" borderId="0" applyNumberFormat="0" applyBorder="0" applyAlignment="0" applyProtection="0">
      <alignment vertical="center"/>
    </xf>
    <xf numFmtId="0" fontId="60" fillId="0" borderId="0" applyNumberFormat="0" applyFill="0" applyBorder="0" applyAlignment="0" applyProtection="0">
      <alignment vertical="center"/>
    </xf>
    <xf numFmtId="0" fontId="26" fillId="5" borderId="0" applyNumberFormat="0" applyBorder="0" applyAlignment="0" applyProtection="0">
      <alignment vertical="center"/>
    </xf>
    <xf numFmtId="0" fontId="110" fillId="0" borderId="0">
      <alignment vertical="center"/>
    </xf>
    <xf numFmtId="0" fontId="110" fillId="0" borderId="0">
      <alignment vertical="center"/>
    </xf>
    <xf numFmtId="0" fontId="83" fillId="0" borderId="0">
      <alignment vertical="center"/>
    </xf>
    <xf numFmtId="0" fontId="70" fillId="0" borderId="18" applyNumberFormat="0" applyFill="0" applyAlignment="0" applyProtection="0">
      <alignment vertical="center"/>
    </xf>
    <xf numFmtId="0" fontId="61" fillId="14" borderId="0" applyNumberFormat="0" applyBorder="0" applyAlignment="0" applyProtection="0">
      <alignment vertical="center"/>
    </xf>
    <xf numFmtId="0" fontId="26" fillId="17" borderId="0" applyNumberFormat="0" applyBorder="0" applyAlignment="0" applyProtection="0">
      <alignment vertical="center"/>
    </xf>
    <xf numFmtId="0" fontId="73" fillId="4" borderId="0" applyNumberFormat="0" applyBorder="0" applyAlignment="0" applyProtection="0">
      <alignment vertical="center"/>
    </xf>
    <xf numFmtId="0" fontId="76" fillId="0" borderId="0">
      <alignment vertical="center"/>
    </xf>
    <xf numFmtId="9" fontId="8" fillId="0" borderId="0" applyFont="0" applyFill="0" applyBorder="0" applyAlignment="0" applyProtection="0">
      <alignment vertical="center"/>
    </xf>
    <xf numFmtId="0" fontId="62" fillId="9" borderId="0" applyNumberFormat="0" applyBorder="0" applyAlignment="0" applyProtection="0">
      <alignment vertical="center"/>
    </xf>
    <xf numFmtId="0" fontId="62" fillId="8" borderId="0" applyNumberFormat="0" applyBorder="0" applyAlignment="0" applyProtection="0">
      <alignment vertical="center"/>
    </xf>
    <xf numFmtId="0" fontId="72" fillId="0" borderId="17" applyNumberFormat="0" applyFill="0" applyProtection="0">
      <alignment horizontal="left" vertical="center"/>
    </xf>
    <xf numFmtId="0" fontId="74" fillId="15" borderId="0" applyNumberFormat="0" applyBorder="0" applyAlignment="0" applyProtection="0">
      <alignment vertical="center"/>
    </xf>
    <xf numFmtId="0" fontId="110" fillId="3" borderId="0" applyNumberFormat="0" applyBorder="0" applyAlignment="0" applyProtection="0">
      <alignment vertical="center"/>
    </xf>
    <xf numFmtId="0" fontId="61" fillId="31" borderId="0" applyNumberFormat="0" applyBorder="0" applyAlignment="0" applyProtection="0">
      <alignment vertical="center"/>
    </xf>
    <xf numFmtId="0" fontId="62" fillId="16" borderId="0" applyNumberFormat="0" applyBorder="0" applyAlignment="0" applyProtection="0">
      <alignment vertical="center"/>
    </xf>
    <xf numFmtId="0" fontId="8" fillId="0" borderId="0">
      <alignment vertical="center"/>
    </xf>
    <xf numFmtId="0" fontId="110" fillId="0" borderId="0">
      <alignment vertical="center"/>
    </xf>
    <xf numFmtId="0" fontId="70" fillId="0" borderId="18" applyNumberFormat="0" applyFill="0" applyAlignment="0" applyProtection="0">
      <alignment vertical="center"/>
    </xf>
    <xf numFmtId="205" fontId="110" fillId="0" borderId="0" applyFont="0" applyFill="0" applyBorder="0" applyAlignment="0" applyProtection="0">
      <alignment vertical="center"/>
    </xf>
    <xf numFmtId="0" fontId="110" fillId="14" borderId="0" applyNumberFormat="0" applyBorder="0" applyAlignment="0" applyProtection="0">
      <alignment vertical="center"/>
    </xf>
    <xf numFmtId="0" fontId="76" fillId="0" borderId="0">
      <alignment vertical="center"/>
    </xf>
    <xf numFmtId="0" fontId="62" fillId="13" borderId="0" applyNumberFormat="0" applyBorder="0" applyAlignment="0" applyProtection="0">
      <alignment vertical="center"/>
    </xf>
    <xf numFmtId="0" fontId="55" fillId="6" borderId="0" applyNumberFormat="0" applyBorder="0" applyAlignment="0" applyProtection="0">
      <alignment vertical="center"/>
    </xf>
    <xf numFmtId="0" fontId="103" fillId="6" borderId="0" applyNumberFormat="0" applyBorder="0" applyAlignment="0" applyProtection="0">
      <alignment vertical="center"/>
    </xf>
    <xf numFmtId="0" fontId="8" fillId="0" borderId="0">
      <alignment vertical="center"/>
    </xf>
    <xf numFmtId="0" fontId="70" fillId="0" borderId="18" applyNumberFormat="0" applyFill="0" applyAlignment="0" applyProtection="0">
      <alignment vertical="center"/>
    </xf>
    <xf numFmtId="0" fontId="55" fillId="4" borderId="0" applyNumberFormat="0" applyBorder="0" applyAlignment="0" applyProtection="0">
      <alignment vertical="center"/>
    </xf>
    <xf numFmtId="0" fontId="62" fillId="18" borderId="0" applyNumberFormat="0" applyBorder="0" applyAlignment="0" applyProtection="0">
      <alignment vertical="center"/>
    </xf>
    <xf numFmtId="37" fontId="71" fillId="0" borderId="0">
      <alignment vertical="center"/>
    </xf>
    <xf numFmtId="0" fontId="61" fillId="17" borderId="0" applyNumberFormat="0" applyBorder="0" applyAlignment="0" applyProtection="0">
      <alignment vertical="center"/>
    </xf>
    <xf numFmtId="0" fontId="9" fillId="0" borderId="0">
      <alignment vertical="center"/>
    </xf>
    <xf numFmtId="0" fontId="26" fillId="17" borderId="0" applyNumberFormat="0" applyBorder="0" applyAlignment="0" applyProtection="0">
      <alignment vertical="center"/>
    </xf>
    <xf numFmtId="0" fontId="55" fillId="6" borderId="0" applyNumberFormat="0" applyBorder="0" applyAlignment="0" applyProtection="0">
      <alignment vertical="center"/>
    </xf>
    <xf numFmtId="192" fontId="110" fillId="0" borderId="0" applyFont="0" applyFill="0" applyBorder="0" applyAlignment="0" applyProtection="0">
      <alignment vertical="center"/>
    </xf>
    <xf numFmtId="0" fontId="55" fillId="6" borderId="0" applyNumberFormat="0" applyBorder="0" applyAlignment="0" applyProtection="0">
      <alignment vertical="center"/>
    </xf>
    <xf numFmtId="0" fontId="62" fillId="18" borderId="0" applyNumberFormat="0" applyBorder="0" applyAlignment="0" applyProtection="0">
      <alignment vertical="center"/>
    </xf>
    <xf numFmtId="0" fontId="8" fillId="0" borderId="0">
      <alignment vertical="center"/>
    </xf>
    <xf numFmtId="0" fontId="26" fillId="17" borderId="0" applyNumberFormat="0" applyBorder="0" applyAlignment="0" applyProtection="0">
      <alignment vertical="center"/>
    </xf>
    <xf numFmtId="9" fontId="8" fillId="0" borderId="0" applyFont="0" applyFill="0" applyBorder="0" applyAlignment="0" applyProtection="0">
      <alignment vertical="center"/>
    </xf>
    <xf numFmtId="0" fontId="57" fillId="0" borderId="0" applyNumberFormat="0" applyFill="0" applyBorder="0" applyAlignment="0" applyProtection="0">
      <alignment vertical="center"/>
    </xf>
    <xf numFmtId="0" fontId="8" fillId="0" borderId="0">
      <alignment vertical="center"/>
    </xf>
    <xf numFmtId="0" fontId="72" fillId="0" borderId="17" applyNumberFormat="0" applyFill="0" applyProtection="0">
      <alignment horizontal="center" vertical="center"/>
    </xf>
    <xf numFmtId="0" fontId="61" fillId="6" borderId="0" applyNumberFormat="0" applyBorder="0" applyAlignment="0" applyProtection="0">
      <alignment vertical="center"/>
    </xf>
    <xf numFmtId="0" fontId="110" fillId="5" borderId="0" applyNumberFormat="0" applyBorder="0" applyAlignment="0" applyProtection="0">
      <alignment vertical="center"/>
    </xf>
    <xf numFmtId="0" fontId="62" fillId="16" borderId="0" applyNumberFormat="0" applyBorder="0" applyAlignment="0" applyProtection="0">
      <alignment vertical="center"/>
    </xf>
    <xf numFmtId="197" fontId="8" fillId="0" borderId="0" applyFont="0" applyFill="0" applyBorder="0" applyAlignment="0" applyProtection="0">
      <alignment vertical="center"/>
    </xf>
    <xf numFmtId="0" fontId="61" fillId="7" borderId="0" applyNumberFormat="0" applyBorder="0" applyAlignment="0" applyProtection="0">
      <alignment vertical="center"/>
    </xf>
    <xf numFmtId="0" fontId="26" fillId="5" borderId="0" applyNumberFormat="0" applyBorder="0" applyAlignment="0" applyProtection="0">
      <alignment vertical="center"/>
    </xf>
    <xf numFmtId="0" fontId="110" fillId="13" borderId="0" applyNumberFormat="0" applyBorder="0" applyAlignment="0" applyProtection="0">
      <alignment vertical="center"/>
    </xf>
    <xf numFmtId="0" fontId="55" fillId="6" borderId="0" applyNumberFormat="0" applyBorder="0" applyAlignment="0" applyProtection="0">
      <alignment vertical="center"/>
    </xf>
    <xf numFmtId="0" fontId="8" fillId="0" borderId="0">
      <alignment vertical="center"/>
    </xf>
    <xf numFmtId="0" fontId="55" fillId="6" borderId="0" applyNumberFormat="0" applyBorder="0" applyAlignment="0" applyProtection="0">
      <alignment vertical="center"/>
    </xf>
    <xf numFmtId="0" fontId="76" fillId="0" borderId="0">
      <alignment vertical="center"/>
    </xf>
    <xf numFmtId="0" fontId="62" fillId="16" borderId="0" applyNumberFormat="0" applyBorder="0" applyAlignment="0" applyProtection="0">
      <alignment vertical="center"/>
    </xf>
    <xf numFmtId="0" fontId="72" fillId="0" borderId="17" applyNumberFormat="0" applyFill="0" applyProtection="0">
      <alignment horizontal="left" vertical="center"/>
    </xf>
    <xf numFmtId="0" fontId="74" fillId="15" borderId="0" applyNumberFormat="0" applyBorder="0" applyAlignment="0" applyProtection="0">
      <alignment vertical="center"/>
    </xf>
    <xf numFmtId="9" fontId="8" fillId="0" borderId="0" applyFont="0" applyFill="0" applyBorder="0" applyAlignment="0" applyProtection="0">
      <alignment vertical="center"/>
    </xf>
    <xf numFmtId="0" fontId="83" fillId="0" borderId="0">
      <alignment vertical="center"/>
    </xf>
    <xf numFmtId="0" fontId="74" fillId="15"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68" fillId="9" borderId="16" applyNumberFormat="0" applyAlignment="0" applyProtection="0">
      <alignment vertical="center"/>
    </xf>
    <xf numFmtId="0" fontId="72" fillId="0" borderId="17" applyNumberFormat="0" applyFill="0" applyProtection="0">
      <alignment horizontal="center" vertical="center"/>
    </xf>
    <xf numFmtId="0" fontId="8" fillId="0" borderId="0">
      <alignment vertical="center"/>
    </xf>
    <xf numFmtId="0" fontId="73" fillId="4" borderId="0" applyNumberFormat="0" applyBorder="0" applyAlignment="0" applyProtection="0">
      <alignment vertical="center"/>
    </xf>
    <xf numFmtId="40" fontId="75" fillId="14" borderId="19">
      <alignment horizontal="centerContinuous" vertical="center"/>
    </xf>
    <xf numFmtId="0" fontId="93" fillId="8" borderId="24" applyNumberFormat="0" applyAlignment="0" applyProtection="0">
      <alignment vertical="center"/>
    </xf>
    <xf numFmtId="0" fontId="110" fillId="9" borderId="0" applyNumberFormat="0" applyBorder="0" applyAlignment="0" applyProtection="0">
      <alignment vertical="center"/>
    </xf>
    <xf numFmtId="0" fontId="62" fillId="13" borderId="0" applyNumberFormat="0" applyBorder="0" applyAlignment="0" applyProtection="0">
      <alignment vertical="center"/>
    </xf>
    <xf numFmtId="15" fontId="8" fillId="0" borderId="0" applyFont="0" applyFill="0" applyBorder="0" applyAlignment="0" applyProtection="0">
      <alignment vertical="center"/>
    </xf>
    <xf numFmtId="0" fontId="110" fillId="15" borderId="0" applyNumberFormat="0" applyBorder="0" applyAlignment="0" applyProtection="0">
      <alignment vertical="center"/>
    </xf>
    <xf numFmtId="0" fontId="60" fillId="0" borderId="0" applyNumberFormat="0" applyFill="0" applyBorder="0" applyAlignment="0" applyProtection="0">
      <alignment vertical="center"/>
    </xf>
    <xf numFmtId="0" fontId="74" fillId="11" borderId="0" applyNumberFormat="0" applyBorder="0" applyAlignment="0" applyProtection="0">
      <alignment vertical="center"/>
    </xf>
    <xf numFmtId="204" fontId="69" fillId="0" borderId="17" applyFill="0" applyProtection="0">
      <alignment horizontal="right" vertical="center"/>
    </xf>
    <xf numFmtId="0" fontId="74" fillId="11" borderId="0" applyNumberFormat="0" applyBorder="0" applyAlignment="0" applyProtection="0">
      <alignment vertical="center"/>
    </xf>
    <xf numFmtId="0" fontId="62" fillId="18" borderId="0" applyNumberFormat="0" applyBorder="0" applyAlignment="0" applyProtection="0">
      <alignment vertical="center"/>
    </xf>
    <xf numFmtId="0" fontId="62" fillId="13" borderId="0" applyNumberFormat="0" applyBorder="0" applyAlignment="0" applyProtection="0">
      <alignment vertical="center"/>
    </xf>
    <xf numFmtId="0" fontId="69" fillId="0" borderId="6" applyNumberFormat="0" applyFill="0" applyProtection="0">
      <alignment horizontal="right" vertical="center"/>
    </xf>
    <xf numFmtId="0" fontId="57" fillId="0" borderId="0" applyNumberFormat="0" applyFill="0" applyBorder="0" applyAlignment="0" applyProtection="0">
      <alignment vertical="center"/>
    </xf>
    <xf numFmtId="0" fontId="110" fillId="0" borderId="0">
      <alignment vertical="center"/>
    </xf>
    <xf numFmtId="0" fontId="62" fillId="16" borderId="0" applyNumberFormat="0" applyBorder="0" applyAlignment="0" applyProtection="0">
      <alignment vertical="center"/>
    </xf>
    <xf numFmtId="0" fontId="8" fillId="0" borderId="0">
      <alignment vertical="center"/>
    </xf>
    <xf numFmtId="43" fontId="110" fillId="0" borderId="0" applyFont="0" applyFill="0" applyBorder="0" applyAlignment="0" applyProtection="0">
      <alignment vertical="center"/>
    </xf>
    <xf numFmtId="0" fontId="110" fillId="11" borderId="0" applyNumberFormat="0" applyBorder="0" applyAlignment="0" applyProtection="0">
      <alignment vertical="center"/>
    </xf>
    <xf numFmtId="0" fontId="8" fillId="0" borderId="0">
      <alignment vertical="center"/>
    </xf>
    <xf numFmtId="0" fontId="73" fillId="6" borderId="0" applyNumberFormat="0" applyBorder="0" applyAlignment="0" applyProtection="0">
      <alignment vertical="center"/>
    </xf>
    <xf numFmtId="0" fontId="62" fillId="8" borderId="0" applyNumberFormat="0" applyBorder="0" applyAlignment="0" applyProtection="0">
      <alignment vertical="center"/>
    </xf>
    <xf numFmtId="0" fontId="85" fillId="17" borderId="21" applyNumberFormat="0" applyAlignment="0" applyProtection="0">
      <alignment vertical="center"/>
    </xf>
    <xf numFmtId="0" fontId="62" fillId="16"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26" fillId="11" borderId="0" applyNumberFormat="0" applyBorder="0" applyAlignment="0" applyProtection="0">
      <alignment vertical="center"/>
    </xf>
    <xf numFmtId="0" fontId="110" fillId="12" borderId="0" applyNumberFormat="0" applyBorder="0" applyAlignment="0" applyProtection="0">
      <alignment vertical="center"/>
    </xf>
    <xf numFmtId="43" fontId="110" fillId="0" borderId="0" applyFont="0" applyFill="0" applyBorder="0" applyAlignment="0" applyProtection="0">
      <alignment vertical="center"/>
    </xf>
    <xf numFmtId="0" fontId="67" fillId="0" borderId="0" applyNumberFormat="0" applyFill="0" applyBorder="0" applyAlignment="0" applyProtection="0">
      <alignment vertical="center"/>
    </xf>
    <xf numFmtId="0" fontId="110" fillId="0" borderId="0">
      <alignment vertical="center"/>
    </xf>
    <xf numFmtId="0" fontId="110" fillId="0" borderId="0">
      <alignment vertical="center"/>
    </xf>
    <xf numFmtId="0" fontId="8" fillId="0" borderId="0">
      <alignment vertical="center"/>
    </xf>
    <xf numFmtId="0" fontId="8" fillId="0" borderId="0">
      <alignment vertical="center"/>
    </xf>
    <xf numFmtId="0" fontId="62" fillId="22" borderId="0" applyNumberFormat="0" applyBorder="0" applyAlignment="0" applyProtection="0">
      <alignment vertical="center"/>
    </xf>
    <xf numFmtId="0" fontId="72" fillId="0" borderId="17" applyNumberFormat="0" applyFill="0" applyProtection="0">
      <alignment horizontal="center" vertical="center"/>
    </xf>
    <xf numFmtId="37" fontId="71" fillId="0" borderId="0">
      <alignment vertical="center"/>
    </xf>
    <xf numFmtId="0" fontId="110" fillId="0" borderId="0">
      <alignment vertical="center"/>
    </xf>
    <xf numFmtId="9" fontId="8" fillId="0" borderId="0" applyFont="0" applyFill="0" applyBorder="0" applyAlignment="0" applyProtection="0">
      <alignment vertical="center"/>
    </xf>
    <xf numFmtId="0" fontId="67" fillId="0" borderId="15" applyNumberFormat="0" applyFill="0" applyAlignment="0" applyProtection="0">
      <alignment vertical="center"/>
    </xf>
    <xf numFmtId="0" fontId="60" fillId="0" borderId="0" applyNumberFormat="0" applyFill="0" applyBorder="0" applyAlignment="0" applyProtection="0">
      <alignment vertical="center"/>
    </xf>
    <xf numFmtId="9" fontId="8" fillId="0" borderId="0" applyFont="0" applyFill="0" applyBorder="0" applyAlignment="0" applyProtection="0">
      <alignment vertical="center"/>
    </xf>
    <xf numFmtId="0" fontId="110" fillId="11" borderId="0" applyNumberFormat="0" applyBorder="0" applyAlignment="0" applyProtection="0">
      <alignment vertical="center"/>
    </xf>
    <xf numFmtId="0" fontId="61" fillId="14" borderId="0" applyNumberFormat="0" applyBorder="0" applyAlignment="0" applyProtection="0">
      <alignment vertical="center"/>
    </xf>
    <xf numFmtId="0" fontId="110" fillId="0" borderId="0">
      <alignment vertical="center"/>
    </xf>
    <xf numFmtId="0" fontId="110" fillId="0" borderId="0">
      <alignment vertical="center"/>
    </xf>
    <xf numFmtId="0" fontId="8" fillId="0" borderId="0">
      <alignment vertical="center"/>
    </xf>
    <xf numFmtId="0" fontId="8" fillId="0" borderId="0">
      <alignment vertical="center"/>
    </xf>
    <xf numFmtId="0" fontId="104" fillId="0" borderId="27" applyNumberFormat="0" applyFill="0" applyAlignment="0" applyProtection="0">
      <alignment vertical="center"/>
    </xf>
    <xf numFmtId="0" fontId="110" fillId="0" borderId="0">
      <alignment vertical="center"/>
    </xf>
    <xf numFmtId="0" fontId="70" fillId="0" borderId="18" applyNumberFormat="0" applyFill="0" applyAlignment="0" applyProtection="0">
      <alignment vertical="center"/>
    </xf>
    <xf numFmtId="204" fontId="69" fillId="0" borderId="17" applyFill="0" applyProtection="0">
      <alignment horizontal="right" vertical="center"/>
    </xf>
    <xf numFmtId="0" fontId="93" fillId="8" borderId="24" applyNumberFormat="0" applyAlignment="0" applyProtection="0">
      <alignment vertical="center"/>
    </xf>
    <xf numFmtId="0" fontId="65" fillId="0" borderId="0">
      <alignment vertical="center"/>
    </xf>
    <xf numFmtId="0" fontId="56" fillId="0" borderId="22" applyNumberFormat="0" applyFill="0" applyAlignment="0" applyProtection="0">
      <alignment vertical="center"/>
    </xf>
    <xf numFmtId="0" fontId="58" fillId="5" borderId="1" applyNumberFormat="0" applyBorder="0" applyAlignment="0" applyProtection="0">
      <alignment vertical="center"/>
    </xf>
    <xf numFmtId="0" fontId="69" fillId="0" borderId="6" applyNumberFormat="0" applyFill="0" applyProtection="0">
      <alignment horizontal="left" vertical="center"/>
    </xf>
    <xf numFmtId="0" fontId="26" fillId="5" borderId="0" applyNumberFormat="0" applyBorder="0" applyAlignment="0" applyProtection="0">
      <alignment vertical="center"/>
    </xf>
    <xf numFmtId="0" fontId="65" fillId="0" borderId="0">
      <alignment vertical="center"/>
    </xf>
    <xf numFmtId="0" fontId="8" fillId="0" borderId="0">
      <alignment vertical="center"/>
    </xf>
    <xf numFmtId="0" fontId="68" fillId="9" borderId="16" applyNumberFormat="0" applyAlignment="0" applyProtection="0">
      <alignment vertical="center"/>
    </xf>
    <xf numFmtId="0" fontId="72" fillId="0" borderId="17" applyNumberFormat="0" applyFill="0" applyProtection="0">
      <alignment horizontal="left" vertical="center"/>
    </xf>
    <xf numFmtId="0" fontId="59" fillId="0" borderId="0" applyNumberFormat="0" applyFill="0" applyBorder="0" applyAlignment="0" applyProtection="0">
      <alignment vertical="center"/>
    </xf>
    <xf numFmtId="0" fontId="8" fillId="0" borderId="0">
      <alignment vertical="center"/>
    </xf>
    <xf numFmtId="0" fontId="66" fillId="0" borderId="14">
      <alignment horizontal="center" vertical="center"/>
    </xf>
    <xf numFmtId="0" fontId="8" fillId="0" borderId="0">
      <alignment vertical="center"/>
    </xf>
    <xf numFmtId="0" fontId="55" fillId="4" borderId="0" applyNumberFormat="0" applyBorder="0" applyAlignment="0" applyProtection="0">
      <alignment vertical="center"/>
    </xf>
    <xf numFmtId="0" fontId="26" fillId="10" borderId="0" applyNumberFormat="0" applyBorder="0" applyAlignment="0" applyProtection="0">
      <alignment vertical="center"/>
    </xf>
    <xf numFmtId="0" fontId="61" fillId="19" borderId="0" applyNumberFormat="0" applyBorder="0" applyAlignment="0" applyProtection="0">
      <alignment vertical="center"/>
    </xf>
    <xf numFmtId="9" fontId="8" fillId="0" borderId="0" applyFont="0" applyFill="0" applyBorder="0" applyAlignment="0" applyProtection="0">
      <alignment vertical="center"/>
    </xf>
    <xf numFmtId="0" fontId="67" fillId="0" borderId="15" applyNumberFormat="0" applyFill="0" applyAlignment="0" applyProtection="0">
      <alignment vertical="center"/>
    </xf>
    <xf numFmtId="9" fontId="8" fillId="0" borderId="0" applyFont="0" applyFill="0" applyBorder="0" applyAlignment="0" applyProtection="0">
      <alignment vertical="center"/>
    </xf>
    <xf numFmtId="1" fontId="69" fillId="0" borderId="17" applyFill="0" applyProtection="0">
      <alignment horizontal="center" vertical="center"/>
    </xf>
    <xf numFmtId="43" fontId="110" fillId="0" borderId="0" applyFont="0" applyFill="0" applyBorder="0" applyAlignment="0" applyProtection="0">
      <alignment vertical="center"/>
    </xf>
    <xf numFmtId="0" fontId="60" fillId="0" borderId="0" applyNumberFormat="0" applyFill="0" applyBorder="0" applyAlignment="0" applyProtection="0">
      <alignment vertical="center"/>
    </xf>
    <xf numFmtId="0" fontId="26" fillId="10" borderId="0" applyNumberFormat="0" applyBorder="0" applyAlignment="0" applyProtection="0">
      <alignment vertical="center"/>
    </xf>
    <xf numFmtId="0" fontId="78" fillId="0" borderId="3">
      <alignment horizontal="left" vertical="center"/>
    </xf>
    <xf numFmtId="0" fontId="55" fillId="6" borderId="0" applyNumberFormat="0" applyBorder="0" applyAlignment="0" applyProtection="0">
      <alignment vertical="center"/>
    </xf>
    <xf numFmtId="0" fontId="8" fillId="0" borderId="0">
      <alignment vertical="center"/>
    </xf>
    <xf numFmtId="0" fontId="74" fillId="15" borderId="0" applyNumberFormat="0" applyBorder="0" applyAlignment="0" applyProtection="0">
      <alignment vertical="center"/>
    </xf>
    <xf numFmtId="0" fontId="66" fillId="0" borderId="14">
      <alignment horizontal="center" vertical="center"/>
    </xf>
    <xf numFmtId="0" fontId="62" fillId="9" borderId="0" applyNumberFormat="0" applyBorder="0" applyAlignment="0" applyProtection="0">
      <alignment vertical="center"/>
    </xf>
    <xf numFmtId="9" fontId="8" fillId="0" borderId="0" applyFont="0" applyFill="0" applyBorder="0" applyAlignment="0" applyProtection="0">
      <alignment vertical="center"/>
    </xf>
    <xf numFmtId="0" fontId="74" fillId="11" borderId="0" applyNumberFormat="0" applyBorder="0" applyAlignment="0" applyProtection="0">
      <alignment vertical="center"/>
    </xf>
    <xf numFmtId="0" fontId="66" fillId="0" borderId="14">
      <alignment horizontal="center" vertical="center"/>
    </xf>
    <xf numFmtId="0" fontId="26" fillId="5" borderId="0" applyNumberFormat="0" applyBorder="0" applyAlignment="0" applyProtection="0">
      <alignment vertical="center"/>
    </xf>
    <xf numFmtId="0" fontId="65" fillId="0" borderId="0">
      <alignment vertical="center"/>
    </xf>
    <xf numFmtId="0" fontId="64" fillId="0" borderId="1">
      <alignment horizontal="left" vertical="center"/>
    </xf>
    <xf numFmtId="0" fontId="63" fillId="0" borderId="13" applyNumberFormat="0" applyFill="0" applyAlignment="0" applyProtection="0">
      <alignment vertical="center"/>
    </xf>
    <xf numFmtId="0" fontId="9" fillId="0" borderId="0">
      <alignment vertical="center"/>
    </xf>
    <xf numFmtId="0" fontId="84" fillId="12" borderId="0" applyNumberFormat="0" applyBorder="0" applyAlignment="0" applyProtection="0">
      <alignment vertical="center"/>
    </xf>
    <xf numFmtId="0" fontId="62" fillId="16" borderId="0" applyNumberFormat="0" applyBorder="0" applyAlignment="0" applyProtection="0">
      <alignment vertical="center"/>
    </xf>
    <xf numFmtId="0" fontId="110" fillId="5" borderId="12" applyNumberFormat="0" applyFont="0" applyAlignment="0" applyProtection="0">
      <alignment vertical="center"/>
    </xf>
    <xf numFmtId="0" fontId="58" fillId="5" borderId="1" applyNumberFormat="0" applyBorder="0" applyAlignment="0" applyProtection="0">
      <alignment vertical="center"/>
    </xf>
    <xf numFmtId="0" fontId="62" fillId="8" borderId="0" applyNumberFormat="0" applyBorder="0" applyAlignment="0" applyProtection="0">
      <alignment vertical="center"/>
    </xf>
    <xf numFmtId="0" fontId="8" fillId="0" borderId="0">
      <alignment vertical="center"/>
    </xf>
    <xf numFmtId="0" fontId="70" fillId="0" borderId="18" applyNumberFormat="0" applyFill="0" applyAlignment="0" applyProtection="0">
      <alignment vertical="center"/>
    </xf>
    <xf numFmtId="0" fontId="61" fillId="7" borderId="0" applyNumberFormat="0" applyBorder="0" applyAlignment="0" applyProtection="0">
      <alignment vertical="center"/>
    </xf>
    <xf numFmtId="0" fontId="60" fillId="0" borderId="0" applyNumberFormat="0" applyFill="0" applyBorder="0" applyAlignment="0" applyProtection="0">
      <alignment vertical="center"/>
    </xf>
    <xf numFmtId="0" fontId="110" fillId="13" borderId="0" applyNumberFormat="0" applyBorder="0" applyAlignment="0" applyProtection="0">
      <alignment vertical="center"/>
    </xf>
    <xf numFmtId="0" fontId="8" fillId="0" borderId="0">
      <alignment vertical="center"/>
    </xf>
    <xf numFmtId="0" fontId="67" fillId="0" borderId="15" applyNumberFormat="0" applyFill="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74" fillId="15" borderId="0" applyNumberFormat="0" applyBorder="0" applyAlignment="0" applyProtection="0">
      <alignment vertical="center"/>
    </xf>
    <xf numFmtId="9" fontId="8" fillId="0" borderId="0" applyFont="0" applyFill="0" applyBorder="0" applyAlignment="0" applyProtection="0">
      <alignment vertical="center"/>
    </xf>
    <xf numFmtId="0" fontId="110" fillId="6" borderId="0" applyNumberFormat="0" applyBorder="0" applyAlignment="0" applyProtection="0">
      <alignment vertical="center"/>
    </xf>
    <xf numFmtId="0" fontId="8" fillId="0" borderId="0">
      <alignment vertical="center"/>
    </xf>
    <xf numFmtId="0" fontId="59" fillId="0" borderId="0" applyNumberFormat="0" applyFill="0" applyBorder="0" applyAlignment="0" applyProtection="0">
      <alignment vertical="center"/>
    </xf>
    <xf numFmtId="43" fontId="110" fillId="0" borderId="0" applyFont="0" applyFill="0" applyBorder="0" applyAlignment="0" applyProtection="0">
      <alignment vertical="center"/>
    </xf>
    <xf numFmtId="0" fontId="58" fillId="5" borderId="1" applyNumberFormat="0" applyBorder="0" applyAlignment="0" applyProtection="0">
      <alignment vertical="center"/>
    </xf>
    <xf numFmtId="0" fontId="57" fillId="0" borderId="0" applyNumberFormat="0" applyFill="0" applyBorder="0" applyAlignment="0" applyProtection="0">
      <alignment vertical="center"/>
    </xf>
    <xf numFmtId="0" fontId="56" fillId="0" borderId="11" applyNumberFormat="0" applyFill="0" applyAlignment="0" applyProtection="0">
      <alignment vertical="center"/>
    </xf>
    <xf numFmtId="9" fontId="8" fillId="0" borderId="0" applyFont="0" applyFill="0" applyBorder="0" applyAlignment="0" applyProtection="0">
      <alignment vertical="center"/>
    </xf>
    <xf numFmtId="0" fontId="61" fillId="36" borderId="0" applyNumberFormat="0" applyBorder="0" applyAlignment="0" applyProtection="0">
      <alignment vertical="center"/>
    </xf>
    <xf numFmtId="0" fontId="8" fillId="0" borderId="0">
      <alignment vertical="center"/>
    </xf>
    <xf numFmtId="0" fontId="55" fillId="4" borderId="0" applyNumberFormat="0" applyBorder="0" applyAlignment="0" applyProtection="0">
      <alignment vertical="center"/>
    </xf>
    <xf numFmtId="0" fontId="90" fillId="11" borderId="0" applyNumberFormat="0" applyBorder="0" applyAlignment="0" applyProtection="0">
      <alignment vertical="center"/>
    </xf>
    <xf numFmtId="0" fontId="79" fillId="0" borderId="0" applyNumberFormat="0" applyFill="0" applyBorder="0" applyAlignment="0" applyProtection="0">
      <alignment vertical="top"/>
      <protection locked="0"/>
    </xf>
  </cellStyleXfs>
  <cellXfs count="518">
    <xf numFmtId="0" fontId="0" fillId="0" borderId="0" xfId="0" applyAlignment="1"/>
    <xf numFmtId="0" fontId="1" fillId="0" borderId="0" xfId="0" applyFont="1" applyFill="1" applyBorder="1" applyAlignment="1">
      <alignment vertical="center"/>
    </xf>
    <xf numFmtId="0" fontId="3" fillId="0" borderId="1" xfId="16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161" applyFont="1" applyFill="1" applyBorder="1" applyAlignment="1">
      <alignment horizontal="center" vertical="center"/>
    </xf>
    <xf numFmtId="0" fontId="1" fillId="0" borderId="1" xfId="0" applyNumberFormat="1" applyFont="1" applyFill="1" applyBorder="1" applyAlignment="1">
      <alignment vertical="center" wrapText="1"/>
    </xf>
    <xf numFmtId="0" fontId="6" fillId="0" borderId="1" xfId="161" applyFont="1" applyFill="1" applyBorder="1" applyAlignment="1">
      <alignment horizontal="center" vertical="center"/>
    </xf>
    <xf numFmtId="0" fontId="7" fillId="2" borderId="0" xfId="1071" applyFont="1" applyFill="1" applyBorder="1" applyAlignment="1">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9" fillId="0" borderId="0" xfId="1071" applyFont="1" applyFill="1" applyBorder="1" applyAlignment="1">
      <alignment vertical="center"/>
    </xf>
    <xf numFmtId="0" fontId="0" fillId="0" borderId="0" xfId="1071" applyNumberFormat="1" applyFont="1" applyFill="1" applyBorder="1" applyAlignment="1" applyProtection="1">
      <alignment horizontal="left" vertical="center"/>
    </xf>
    <xf numFmtId="0" fontId="11" fillId="2" borderId="1" xfId="331" applyFont="1" applyFill="1" applyBorder="1" applyAlignment="1">
      <alignment horizontal="center" vertical="center" wrapText="1"/>
    </xf>
    <xf numFmtId="0" fontId="12" fillId="0" borderId="1" xfId="331" applyFont="1" applyFill="1" applyBorder="1" applyAlignment="1">
      <alignment horizontal="center" vertical="center" wrapText="1"/>
    </xf>
    <xf numFmtId="0" fontId="12" fillId="0" borderId="1" xfId="331" applyFont="1" applyFill="1" applyBorder="1" applyAlignment="1">
      <alignment vertical="center" wrapText="1"/>
    </xf>
    <xf numFmtId="0" fontId="12" fillId="0" borderId="1" xfId="331" applyFont="1" applyFill="1" applyBorder="1" applyAlignment="1">
      <alignment horizontal="left" vertical="center" wrapText="1" indent="1"/>
    </xf>
    <xf numFmtId="0" fontId="13" fillId="0" borderId="1" xfId="1071" applyFont="1" applyFill="1" applyBorder="1" applyAlignment="1">
      <alignment vertical="center"/>
    </xf>
    <xf numFmtId="0" fontId="13" fillId="0" borderId="1" xfId="1071" applyFont="1" applyFill="1" applyBorder="1" applyAlignment="1">
      <alignment vertical="center" wrapText="1"/>
    </xf>
    <xf numFmtId="0" fontId="13" fillId="0" borderId="1" xfId="1071" applyFont="1" applyFill="1" applyBorder="1" applyAlignment="1">
      <alignment horizontal="justify" vertical="center" wrapText="1"/>
    </xf>
    <xf numFmtId="0" fontId="9" fillId="0" borderId="1" xfId="1071" applyFont="1" applyFill="1" applyBorder="1" applyAlignment="1">
      <alignment vertical="center" wrapText="1"/>
    </xf>
    <xf numFmtId="0" fontId="9" fillId="0" borderId="0" xfId="1071" applyFont="1" applyFill="1" applyBorder="1" applyAlignment="1">
      <alignment vertical="center" wrapText="1"/>
    </xf>
    <xf numFmtId="0" fontId="12" fillId="0" borderId="1" xfId="331" applyFont="1" applyFill="1" applyBorder="1" applyAlignment="1">
      <alignment horizontal="justify" vertical="center" wrapText="1"/>
    </xf>
    <xf numFmtId="0" fontId="13" fillId="0" borderId="1" xfId="1071" applyFont="1" applyFill="1" applyBorder="1" applyAlignment="1">
      <alignment vertical="center" wrapText="1"/>
    </xf>
    <xf numFmtId="0" fontId="14" fillId="0" borderId="1" xfId="1071" applyFont="1" applyFill="1" applyBorder="1" applyAlignment="1">
      <alignment vertical="center" wrapText="1"/>
    </xf>
    <xf numFmtId="0" fontId="15"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alignment vertic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19" fillId="0" borderId="0" xfId="0" applyFont="1" applyFill="1" applyBorder="1" applyAlignment="1">
      <alignment horizontal="left" vertical="center"/>
    </xf>
    <xf numFmtId="0" fontId="21" fillId="0" borderId="0" xfId="0" applyFont="1" applyFill="1" applyBorder="1" applyAlignment="1">
      <alignment horizontal="right" vertical="center" wrapText="1"/>
    </xf>
    <xf numFmtId="0" fontId="20" fillId="0" borderId="1" xfId="0" applyFont="1" applyFill="1" applyBorder="1" applyAlignment="1">
      <alignment vertical="center"/>
    </xf>
    <xf numFmtId="43" fontId="21" fillId="0" borderId="1" xfId="1237" applyFont="1" applyFill="1" applyBorder="1" applyAlignment="1">
      <alignment horizontal="right" vertical="center" wrapText="1"/>
    </xf>
    <xf numFmtId="4" fontId="13" fillId="0" borderId="1" xfId="0" applyNumberFormat="1" applyFont="1" applyFill="1" applyBorder="1" applyAlignment="1">
      <alignment vertical="center" wrapText="1"/>
    </xf>
    <xf numFmtId="0" fontId="23" fillId="0" borderId="0" xfId="0" applyFont="1" applyFill="1" applyBorder="1" applyAlignment="1">
      <alignment vertical="center"/>
    </xf>
    <xf numFmtId="0" fontId="24" fillId="0" borderId="0" xfId="0" applyFont="1" applyFill="1" applyBorder="1" applyAlignment="1">
      <alignment vertical="center"/>
    </xf>
    <xf numFmtId="181" fontId="21" fillId="0" borderId="1" xfId="0" applyNumberFormat="1" applyFont="1" applyFill="1" applyBorder="1" applyAlignment="1">
      <alignment horizontal="right" vertical="center" wrapText="1"/>
    </xf>
    <xf numFmtId="0" fontId="19" fillId="0" borderId="0" xfId="0" applyFont="1" applyFill="1" applyBorder="1" applyAlignment="1">
      <alignment horizontal="left" vertical="center" wrapText="1"/>
    </xf>
    <xf numFmtId="0" fontId="20" fillId="0" borderId="1" xfId="0" applyFont="1" applyFill="1" applyBorder="1" applyAlignment="1">
      <alignment horizontal="left" vertical="center" wrapText="1"/>
    </xf>
    <xf numFmtId="4" fontId="21" fillId="0" borderId="1" xfId="0" applyNumberFormat="1" applyFont="1" applyFill="1" applyBorder="1" applyAlignment="1">
      <alignment horizontal="right" vertical="center" wrapText="1"/>
    </xf>
    <xf numFmtId="0" fontId="21" fillId="0" borderId="1" xfId="0" applyFont="1" applyFill="1" applyBorder="1" applyAlignment="1">
      <alignment horizontal="left" vertical="center" wrapText="1"/>
    </xf>
    <xf numFmtId="0" fontId="22" fillId="0" borderId="0" xfId="0" applyFont="1" applyFill="1" applyBorder="1" applyAlignment="1">
      <alignment vertical="center" wrapText="1"/>
    </xf>
    <xf numFmtId="0" fontId="19" fillId="0" borderId="0" xfId="0" applyFont="1" applyFill="1" applyBorder="1" applyAlignment="1">
      <alignment vertical="center" wrapText="1"/>
    </xf>
    <xf numFmtId="0" fontId="21" fillId="0" borderId="0" xfId="0" applyFont="1" applyFill="1" applyBorder="1" applyAlignment="1">
      <alignment vertical="center" wrapText="1"/>
    </xf>
    <xf numFmtId="0" fontId="21" fillId="0" borderId="1" xfId="0" applyFont="1" applyFill="1" applyBorder="1" applyAlignment="1">
      <alignment vertical="center" wrapText="1"/>
    </xf>
    <xf numFmtId="4" fontId="21" fillId="0" borderId="1" xfId="0" applyNumberFormat="1" applyFont="1" applyFill="1" applyBorder="1" applyAlignment="1">
      <alignment vertical="center" wrapText="1"/>
    </xf>
    <xf numFmtId="0" fontId="24" fillId="0" borderId="0" xfId="0" applyFont="1" applyFill="1" applyBorder="1" applyAlignment="1">
      <alignment vertical="center" wrapText="1"/>
    </xf>
    <xf numFmtId="0" fontId="19" fillId="0" borderId="0" xfId="0" applyFont="1" applyFill="1" applyBorder="1" applyAlignment="1">
      <alignment horizontal="right" vertical="center" wrapText="1"/>
    </xf>
    <xf numFmtId="0" fontId="25"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left" vertical="center" wrapText="1"/>
    </xf>
    <xf numFmtId="43" fontId="13" fillId="0" borderId="1" xfId="1237" applyFont="1" applyFill="1" applyBorder="1" applyAlignment="1">
      <alignment vertical="center" wrapText="1"/>
    </xf>
    <xf numFmtId="0" fontId="12" fillId="0" borderId="0" xfId="0" applyFont="1" applyFill="1" applyBorder="1" applyAlignment="1">
      <alignment vertical="center"/>
    </xf>
    <xf numFmtId="0" fontId="26" fillId="0" borderId="0" xfId="0" applyFont="1" applyFill="1" applyBorder="1" applyAlignment="1">
      <alignment vertical="center"/>
    </xf>
    <xf numFmtId="0" fontId="8" fillId="0" borderId="0" xfId="0" applyFont="1" applyFill="1" applyBorder="1" applyAlignment="1">
      <alignment vertical="center" wrapText="1"/>
    </xf>
    <xf numFmtId="0" fontId="25" fillId="0" borderId="1" xfId="0" applyFont="1" applyFill="1" applyBorder="1" applyAlignment="1">
      <alignment vertical="center" wrapText="1"/>
    </xf>
    <xf numFmtId="0" fontId="13" fillId="0" borderId="1" xfId="0" applyFont="1" applyFill="1" applyBorder="1" applyAlignment="1">
      <alignment horizontal="center" vertical="center" wrapText="1"/>
    </xf>
    <xf numFmtId="181" fontId="13" fillId="0" borderId="1" xfId="0" applyNumberFormat="1" applyFont="1" applyFill="1" applyBorder="1" applyAlignment="1">
      <alignment vertical="center" wrapText="1"/>
    </xf>
    <xf numFmtId="0" fontId="8" fillId="0" borderId="0" xfId="1197" applyFill="1" applyAlignment="1"/>
    <xf numFmtId="0" fontId="8" fillId="0" borderId="0" xfId="1197" applyAlignment="1"/>
    <xf numFmtId="0" fontId="8" fillId="0" borderId="0" xfId="1197" applyAlignment="1">
      <alignment horizontal="right" vertical="center"/>
    </xf>
    <xf numFmtId="0" fontId="12" fillId="0" borderId="0" xfId="629" applyFont="1" applyAlignment="1" applyProtection="1">
      <alignment horizontal="left" vertical="center"/>
    </xf>
    <xf numFmtId="202" fontId="28" fillId="0" borderId="0" xfId="629" applyNumberFormat="1" applyFont="1" applyAlignment="1">
      <alignment horizontal="right" vertical="center"/>
    </xf>
    <xf numFmtId="0" fontId="28" fillId="0" borderId="0" xfId="629" applyFont="1" applyAlignment="1">
      <alignment horizontal="right" vertical="center"/>
    </xf>
    <xf numFmtId="193" fontId="28" fillId="0" borderId="0" xfId="629" applyNumberFormat="1" applyFont="1" applyFill="1" applyBorder="1" applyAlignment="1" applyProtection="1">
      <alignment horizontal="right" vertical="center"/>
    </xf>
    <xf numFmtId="0" fontId="25" fillId="0" borderId="1" xfId="195" applyFont="1" applyFill="1" applyBorder="1" applyAlignment="1" applyProtection="1">
      <alignment horizontal="distributed" vertical="center" wrapText="1" indent="3"/>
      <protection locked="0"/>
    </xf>
    <xf numFmtId="180" fontId="25" fillId="0" borderId="1" xfId="462" applyNumberFormat="1" applyFont="1" applyFill="1" applyBorder="1" applyAlignment="1" applyProtection="1">
      <alignment horizontal="center" vertical="center" wrapText="1"/>
      <protection locked="0"/>
    </xf>
    <xf numFmtId="9" fontId="25" fillId="0" borderId="1" xfId="462" applyNumberFormat="1" applyFont="1" applyFill="1" applyBorder="1" applyAlignment="1" applyProtection="1">
      <alignment horizontal="center" vertical="center" wrapText="1"/>
      <protection locked="0"/>
    </xf>
    <xf numFmtId="0" fontId="13" fillId="0" borderId="1" xfId="195" applyFont="1" applyFill="1" applyBorder="1" applyAlignment="1" applyProtection="1">
      <alignment horizontal="left" vertical="center"/>
      <protection locked="0"/>
    </xf>
    <xf numFmtId="179" fontId="12" fillId="0" borderId="1" xfId="159" applyNumberFormat="1" applyFont="1" applyFill="1" applyBorder="1" applyAlignment="1" applyProtection="1">
      <alignment vertical="center"/>
      <protection locked="0"/>
    </xf>
    <xf numFmtId="178" fontId="13" fillId="0" borderId="1" xfId="195" applyNumberFormat="1" applyFont="1" applyFill="1" applyBorder="1" applyAlignment="1" applyProtection="1">
      <alignment vertical="center"/>
      <protection locked="0"/>
    </xf>
    <xf numFmtId="177" fontId="13" fillId="0" borderId="1" xfId="969" applyNumberFormat="1" applyFont="1" applyFill="1" applyBorder="1" applyAlignment="1" applyProtection="1">
      <alignment vertical="center"/>
    </xf>
    <xf numFmtId="176" fontId="13" fillId="0" borderId="1" xfId="195" applyNumberFormat="1" applyFont="1" applyFill="1" applyBorder="1" applyAlignment="1" applyProtection="1">
      <alignment vertical="center"/>
      <protection locked="0"/>
    </xf>
    <xf numFmtId="0" fontId="13" fillId="0" borderId="1" xfId="462" applyNumberFormat="1" applyFont="1" applyFill="1" applyBorder="1" applyAlignment="1" applyProtection="1">
      <alignment vertical="center"/>
      <protection locked="0"/>
    </xf>
    <xf numFmtId="179" fontId="13" fillId="0" borderId="1" xfId="195" applyNumberFormat="1" applyFont="1" applyFill="1" applyBorder="1" applyAlignment="1" applyProtection="1">
      <alignment vertical="center"/>
      <protection locked="0"/>
    </xf>
    <xf numFmtId="0" fontId="13" fillId="0" borderId="1" xfId="462" applyFont="1" applyFill="1" applyBorder="1" applyAlignment="1" applyProtection="1">
      <alignment vertical="center"/>
      <protection locked="0"/>
    </xf>
    <xf numFmtId="177" fontId="13" fillId="0" borderId="1" xfId="969" applyNumberFormat="1" applyFont="1" applyFill="1" applyBorder="1" applyAlignment="1" applyProtection="1">
      <alignment vertical="center"/>
      <protection locked="0"/>
    </xf>
    <xf numFmtId="0" fontId="25" fillId="0" borderId="1" xfId="462" applyFont="1" applyFill="1" applyBorder="1" applyAlignment="1" applyProtection="1">
      <alignment horizontal="center" vertical="center"/>
      <protection locked="0"/>
    </xf>
    <xf numFmtId="179" fontId="25" fillId="0" borderId="1" xfId="195" applyNumberFormat="1" applyFont="1" applyFill="1" applyBorder="1" applyAlignment="1" applyProtection="1">
      <alignment vertical="center"/>
    </xf>
    <xf numFmtId="177" fontId="25" fillId="0" borderId="1" xfId="969" applyNumberFormat="1" applyFont="1" applyFill="1" applyBorder="1" applyAlignment="1" applyProtection="1">
      <alignment vertical="center"/>
    </xf>
    <xf numFmtId="0" fontId="25" fillId="0" borderId="1" xfId="195" applyNumberFormat="1" applyFont="1" applyFill="1" applyBorder="1" applyAlignment="1" applyProtection="1">
      <alignment vertical="center"/>
      <protection locked="0"/>
    </xf>
    <xf numFmtId="179" fontId="13" fillId="0" borderId="1" xfId="195" applyNumberFormat="1" applyFont="1" applyFill="1" applyBorder="1" applyAlignment="1" applyProtection="1">
      <alignment vertical="center"/>
    </xf>
    <xf numFmtId="179" fontId="13" fillId="0" borderId="1" xfId="195" applyNumberFormat="1" applyFont="1" applyFill="1" applyBorder="1" applyAlignment="1" applyProtection="1">
      <alignment vertical="center" wrapText="1"/>
      <protection locked="0"/>
    </xf>
    <xf numFmtId="176" fontId="8" fillId="0" borderId="0" xfId="1197" applyNumberFormat="1" applyAlignment="1">
      <alignment horizontal="right" vertical="center"/>
    </xf>
    <xf numFmtId="0" fontId="8" fillId="0" borderId="0" xfId="1009" applyAlignment="1">
      <alignment horizontal="center" vertical="center"/>
    </xf>
    <xf numFmtId="0" fontId="8" fillId="0" borderId="0" xfId="1009" applyFill="1" applyAlignment="1"/>
    <xf numFmtId="0" fontId="8" fillId="0" borderId="0" xfId="1009" applyAlignment="1"/>
    <xf numFmtId="0" fontId="13" fillId="0" borderId="0" xfId="1009" applyFont="1" applyFill="1" applyAlignment="1" applyProtection="1">
      <alignment horizontal="left" vertical="center"/>
    </xf>
    <xf numFmtId="202" fontId="13" fillId="0" borderId="0" xfId="1009" applyNumberFormat="1" applyFont="1" applyFill="1" applyAlignment="1" applyProtection="1">
      <alignment horizontal="right"/>
    </xf>
    <xf numFmtId="0" fontId="29" fillId="0" borderId="0" xfId="1009" applyFont="1" applyFill="1" applyAlignment="1">
      <alignment vertical="center"/>
    </xf>
    <xf numFmtId="0" fontId="13" fillId="0" borderId="0" xfId="1009" applyFont="1" applyFill="1" applyAlignment="1">
      <alignment horizontal="right" vertical="center"/>
    </xf>
    <xf numFmtId="176" fontId="8" fillId="0" borderId="0" xfId="1009" applyNumberFormat="1" applyAlignment="1"/>
    <xf numFmtId="0" fontId="8" fillId="0" borderId="0" xfId="304" applyFill="1" applyAlignment="1"/>
    <xf numFmtId="0" fontId="8" fillId="0" borderId="0" xfId="304" applyAlignment="1"/>
    <xf numFmtId="0" fontId="12" fillId="0" borderId="0" xfId="508" applyFont="1" applyAlignment="1" applyProtection="1">
      <alignment horizontal="left" vertical="center"/>
    </xf>
    <xf numFmtId="0" fontId="28" fillId="0" borderId="0" xfId="508" applyFont="1" applyAlignment="1"/>
    <xf numFmtId="184" fontId="28" fillId="0" borderId="0" xfId="508" applyNumberFormat="1" applyFont="1" applyAlignment="1"/>
    <xf numFmtId="193" fontId="30" fillId="0" borderId="0" xfId="508" applyNumberFormat="1" applyFont="1" applyFill="1" applyBorder="1" applyAlignment="1" applyProtection="1">
      <alignment horizontal="right" vertical="center"/>
    </xf>
    <xf numFmtId="176" fontId="8" fillId="0" borderId="0" xfId="304" applyNumberFormat="1" applyAlignment="1"/>
    <xf numFmtId="0" fontId="8" fillId="0" borderId="0" xfId="304" applyAlignment="1">
      <alignment horizontal="center" vertical="center"/>
    </xf>
    <xf numFmtId="0" fontId="31" fillId="0" borderId="0" xfId="161" applyFont="1" applyAlignment="1">
      <alignment horizontal="center" vertical="center"/>
    </xf>
    <xf numFmtId="0" fontId="8" fillId="0" borderId="0" xfId="304" applyAlignment="1">
      <alignment vertical="center"/>
    </xf>
    <xf numFmtId="0" fontId="13" fillId="0" borderId="0" xfId="304" applyFont="1" applyFill="1" applyAlignment="1" applyProtection="1">
      <alignment horizontal="left" vertical="center"/>
    </xf>
    <xf numFmtId="4" fontId="13" fillId="0" borderId="0" xfId="304" applyNumberFormat="1" applyFont="1" applyFill="1" applyAlignment="1" applyProtection="1">
      <alignment horizontal="right" vertical="center"/>
    </xf>
    <xf numFmtId="184" fontId="29" fillId="0" borderId="0" xfId="304" applyNumberFormat="1" applyFont="1" applyFill="1" applyAlignment="1">
      <alignment vertical="center"/>
    </xf>
    <xf numFmtId="0" fontId="13" fillId="0" borderId="0" xfId="304" applyFont="1" applyFill="1" applyAlignment="1">
      <alignment horizontal="right" vertical="center"/>
    </xf>
    <xf numFmtId="0" fontId="31" fillId="0" borderId="0" xfId="161" applyFont="1">
      <alignment vertical="center"/>
    </xf>
    <xf numFmtId="0" fontId="8" fillId="0" borderId="0" xfId="1180">
      <alignment vertical="center"/>
    </xf>
    <xf numFmtId="0" fontId="7" fillId="0" borderId="0" xfId="1180" applyFont="1" applyAlignment="1">
      <alignment horizontal="center" vertical="center" wrapText="1"/>
    </xf>
    <xf numFmtId="0" fontId="8" fillId="0" borderId="0" xfId="1180" applyFill="1">
      <alignment vertical="center"/>
    </xf>
    <xf numFmtId="0" fontId="1" fillId="0" borderId="0" xfId="0" applyFont="1" applyFill="1" applyAlignment="1">
      <alignment vertical="center"/>
    </xf>
    <xf numFmtId="0" fontId="12" fillId="0" borderId="0" xfId="264" applyFont="1" applyBorder="1" applyAlignment="1">
      <alignment horizontal="left" vertical="center" wrapText="1"/>
    </xf>
    <xf numFmtId="0" fontId="12" fillId="0" borderId="0" xfId="0" applyFont="1" applyFill="1" applyAlignment="1">
      <alignment horizontal="right"/>
    </xf>
    <xf numFmtId="0" fontId="25" fillId="0" borderId="1" xfId="159" applyFont="1" applyBorder="1" applyAlignment="1">
      <alignment horizontal="center" vertical="center"/>
    </xf>
    <xf numFmtId="49" fontId="25" fillId="0" borderId="1" xfId="0" applyNumberFormat="1" applyFont="1" applyFill="1" applyBorder="1" applyAlignment="1" applyProtection="1">
      <alignment vertical="center" wrapText="1"/>
    </xf>
    <xf numFmtId="176" fontId="13" fillId="0" borderId="1" xfId="1237" applyNumberFormat="1" applyFont="1" applyBorder="1" applyAlignment="1">
      <alignment horizontal="right" vertical="center" wrapText="1"/>
    </xf>
    <xf numFmtId="0" fontId="13" fillId="0" borderId="1" xfId="555" applyNumberFormat="1"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1" fillId="0" borderId="1" xfId="0" applyFont="1" applyFill="1" applyBorder="1" applyAlignment="1">
      <alignment horizontal="center" vertical="center"/>
    </xf>
    <xf numFmtId="0" fontId="6" fillId="0" borderId="1" xfId="1180" applyFont="1" applyFill="1" applyBorder="1">
      <alignment vertical="center"/>
    </xf>
    <xf numFmtId="0" fontId="12" fillId="0" borderId="0" xfId="674" applyFont="1" applyAlignment="1">
      <alignment horizontal="left" vertical="center" wrapText="1"/>
    </xf>
    <xf numFmtId="0" fontId="12" fillId="0" borderId="0" xfId="674" applyFont="1" applyFill="1" applyAlignment="1">
      <alignment horizontal="left" vertical="center" wrapText="1"/>
    </xf>
    <xf numFmtId="179" fontId="13" fillId="0" borderId="0" xfId="195" applyNumberFormat="1" applyFont="1" applyBorder="1" applyAlignment="1">
      <alignment horizontal="right" vertical="center"/>
    </xf>
    <xf numFmtId="0" fontId="25" fillId="0" borderId="1" xfId="195" applyFont="1" applyBorder="1" applyAlignment="1">
      <alignment horizontal="center" vertical="center"/>
    </xf>
    <xf numFmtId="179" fontId="25" fillId="0" borderId="1" xfId="1180" applyNumberFormat="1" applyFont="1" applyBorder="1" applyAlignment="1">
      <alignment horizontal="center" vertical="center" wrapText="1"/>
    </xf>
    <xf numFmtId="176" fontId="25" fillId="0" borderId="1" xfId="1180" applyNumberFormat="1" applyFont="1" applyFill="1" applyBorder="1" applyAlignment="1">
      <alignment horizontal="right" vertical="center" wrapText="1"/>
    </xf>
    <xf numFmtId="177" fontId="25" fillId="0" borderId="1" xfId="589" applyNumberFormat="1" applyFont="1" applyFill="1" applyBorder="1" applyAlignment="1">
      <alignment horizontal="right" vertical="center" wrapText="1"/>
    </xf>
    <xf numFmtId="176" fontId="13" fillId="0" borderId="1" xfId="1180" applyNumberFormat="1" applyFont="1" applyFill="1" applyBorder="1" applyAlignment="1">
      <alignment horizontal="right" vertical="center" wrapText="1"/>
    </xf>
    <xf numFmtId="177" fontId="13" fillId="0" borderId="1" xfId="1180" applyNumberFormat="1" applyFont="1" applyBorder="1" applyAlignment="1">
      <alignment horizontal="right" vertical="center" wrapText="1"/>
    </xf>
    <xf numFmtId="49" fontId="13" fillId="0" borderId="1" xfId="0" applyNumberFormat="1" applyFont="1" applyFill="1" applyBorder="1" applyAlignment="1" applyProtection="1">
      <alignment vertical="center" wrapText="1"/>
    </xf>
    <xf numFmtId="41" fontId="13" fillId="0" borderId="1" xfId="1180" applyNumberFormat="1" applyFont="1" applyBorder="1" applyAlignment="1">
      <alignment horizontal="right" vertical="center" wrapText="1"/>
    </xf>
    <xf numFmtId="0" fontId="25" fillId="3" borderId="1" xfId="1180" applyFont="1" applyFill="1" applyBorder="1" applyAlignment="1">
      <alignment horizontal="distributed" vertical="center" wrapText="1"/>
    </xf>
    <xf numFmtId="0" fontId="25" fillId="0" borderId="1" xfId="555" applyNumberFormat="1" applyFont="1" applyFill="1" applyBorder="1" applyAlignment="1">
      <alignment horizontal="left" vertical="center" wrapText="1"/>
    </xf>
    <xf numFmtId="0" fontId="13" fillId="0" borderId="1" xfId="555" applyNumberFormat="1" applyFont="1" applyFill="1" applyBorder="1" applyAlignment="1">
      <alignment horizontal="left" vertical="center" wrapText="1" indent="1"/>
    </xf>
    <xf numFmtId="176" fontId="12" fillId="0" borderId="1" xfId="0" applyNumberFormat="1" applyFont="1" applyFill="1" applyBorder="1" applyAlignment="1">
      <alignment horizontal="right" vertical="center" wrapText="1"/>
    </xf>
    <xf numFmtId="0" fontId="25" fillId="3" borderId="1" xfId="1180" applyFont="1" applyFill="1" applyBorder="1" applyAlignment="1">
      <alignment horizontal="left" vertical="center" wrapText="1"/>
    </xf>
    <xf numFmtId="176" fontId="11" fillId="0" borderId="1" xfId="0" applyNumberFormat="1" applyFont="1" applyFill="1" applyBorder="1" applyAlignment="1">
      <alignment horizontal="right" vertical="center" wrapText="1"/>
    </xf>
    <xf numFmtId="41" fontId="0" fillId="0" borderId="0" xfId="0" applyNumberFormat="1" applyAlignment="1"/>
    <xf numFmtId="176" fontId="0" fillId="0" borderId="0" xfId="0" applyNumberFormat="1" applyAlignment="1"/>
    <xf numFmtId="0" fontId="0" fillId="0" borderId="0" xfId="0" applyFont="1" applyAlignment="1"/>
    <xf numFmtId="0" fontId="8" fillId="0" borderId="0" xfId="555" applyAlignment="1"/>
    <xf numFmtId="0" fontId="33" fillId="2" borderId="0" xfId="555" applyFont="1" applyFill="1" applyAlignment="1"/>
    <xf numFmtId="0" fontId="35" fillId="2" borderId="0" xfId="674" applyFont="1" applyFill="1" applyAlignment="1">
      <alignment horizontal="left" vertical="center" wrapText="1"/>
    </xf>
    <xf numFmtId="0" fontId="13" fillId="0" borderId="0" xfId="555" applyFont="1" applyAlignment="1">
      <alignment horizontal="right" vertical="center"/>
    </xf>
    <xf numFmtId="0" fontId="25" fillId="0" borderId="1" xfId="555" applyFont="1" applyFill="1" applyBorder="1" applyAlignment="1">
      <alignment horizontal="center" vertical="center" wrapText="1"/>
    </xf>
    <xf numFmtId="179" fontId="25" fillId="2" borderId="1" xfId="1180" applyNumberFormat="1" applyFont="1" applyFill="1" applyBorder="1" applyAlignment="1">
      <alignment horizontal="center" vertical="center" wrapText="1"/>
    </xf>
    <xf numFmtId="176" fontId="25" fillId="0" borderId="1" xfId="1237" applyNumberFormat="1" applyFont="1" applyFill="1" applyBorder="1" applyAlignment="1">
      <alignment horizontal="right" vertical="center" wrapText="1"/>
    </xf>
    <xf numFmtId="176" fontId="36" fillId="2" borderId="1" xfId="1237" applyNumberFormat="1" applyFont="1" applyFill="1" applyBorder="1" applyAlignment="1">
      <alignment horizontal="right" vertical="center" wrapText="1"/>
    </xf>
    <xf numFmtId="177" fontId="13" fillId="0" borderId="1" xfId="589" applyNumberFormat="1" applyFont="1" applyFill="1" applyBorder="1" applyAlignment="1" applyProtection="1">
      <alignment horizontal="right" vertical="center" wrapText="1" shrinkToFit="1"/>
      <protection locked="0"/>
    </xf>
    <xf numFmtId="49" fontId="13" fillId="2" borderId="1" xfId="0" applyNumberFormat="1" applyFont="1" applyFill="1" applyBorder="1" applyAlignment="1" applyProtection="1">
      <alignment vertical="center" wrapText="1"/>
    </xf>
    <xf numFmtId="0" fontId="30" fillId="2" borderId="1" xfId="0" applyFont="1" applyFill="1" applyBorder="1" applyAlignment="1" applyProtection="1">
      <alignment horizontal="right" vertical="center"/>
      <protection locked="0"/>
    </xf>
    <xf numFmtId="0" fontId="30" fillId="2" borderId="1" xfId="0" applyNumberFormat="1" applyFont="1" applyFill="1" applyBorder="1" applyAlignment="1" applyProtection="1">
      <alignment horizontal="right" vertical="center"/>
    </xf>
    <xf numFmtId="3" fontId="30" fillId="2" borderId="1" xfId="0" applyNumberFormat="1" applyFont="1" applyFill="1" applyBorder="1" applyAlignment="1" applyProtection="1">
      <alignment horizontal="right" vertical="center" wrapText="1"/>
      <protection locked="0"/>
    </xf>
    <xf numFmtId="4" fontId="37" fillId="2" borderId="1" xfId="380" applyNumberFormat="1" applyFont="1" applyFill="1" applyBorder="1" applyAlignment="1" applyProtection="1">
      <alignment horizontal="right" vertical="center"/>
    </xf>
    <xf numFmtId="4" fontId="38" fillId="2" borderId="1" xfId="380" applyNumberFormat="1" applyFont="1" applyFill="1" applyBorder="1" applyAlignment="1" applyProtection="1">
      <alignment horizontal="right" vertical="center"/>
    </xf>
    <xf numFmtId="41" fontId="13" fillId="0" borderId="1" xfId="0" applyNumberFormat="1" applyFont="1" applyFill="1" applyBorder="1" applyAlignment="1" applyProtection="1">
      <alignment horizontal="right" vertical="center" wrapText="1"/>
    </xf>
    <xf numFmtId="41" fontId="39" fillId="0" borderId="1" xfId="0" applyNumberFormat="1" applyFont="1" applyFill="1" applyBorder="1" applyAlignment="1">
      <alignment horizontal="right" vertical="center" wrapText="1"/>
    </xf>
    <xf numFmtId="176" fontId="25" fillId="0" borderId="1" xfId="674" applyNumberFormat="1" applyFont="1" applyFill="1" applyBorder="1" applyAlignment="1">
      <alignment horizontal="right" vertical="center" wrapText="1"/>
    </xf>
    <xf numFmtId="176" fontId="25" fillId="2" borderId="1" xfId="674" applyNumberFormat="1" applyFont="1" applyFill="1" applyBorder="1" applyAlignment="1">
      <alignment horizontal="right" vertical="center" wrapText="1"/>
    </xf>
    <xf numFmtId="176" fontId="13" fillId="0" borderId="1" xfId="674" applyNumberFormat="1" applyFont="1" applyFill="1" applyBorder="1" applyAlignment="1">
      <alignment horizontal="right" vertical="center" wrapText="1"/>
    </xf>
    <xf numFmtId="176" fontId="13" fillId="2" borderId="1" xfId="674" applyNumberFormat="1" applyFont="1" applyFill="1" applyBorder="1" applyAlignment="1">
      <alignment horizontal="right" vertical="center" wrapText="1"/>
    </xf>
    <xf numFmtId="176" fontId="25" fillId="2" borderId="1" xfId="1180" applyNumberFormat="1" applyFont="1" applyFill="1" applyBorder="1" applyAlignment="1">
      <alignment horizontal="right" vertical="center" wrapText="1"/>
    </xf>
    <xf numFmtId="176" fontId="13" fillId="2" borderId="1" xfId="1180" applyNumberFormat="1" applyFont="1" applyFill="1" applyBorder="1" applyAlignment="1">
      <alignment horizontal="right" vertical="center" wrapText="1"/>
    </xf>
    <xf numFmtId="176" fontId="13" fillId="0" borderId="1" xfId="1237" applyNumberFormat="1" applyFont="1" applyFill="1" applyBorder="1" applyAlignment="1">
      <alignment horizontal="right" vertical="center" wrapText="1"/>
    </xf>
    <xf numFmtId="176" fontId="13" fillId="2" borderId="1" xfId="47" applyNumberFormat="1" applyFont="1" applyFill="1" applyBorder="1" applyAlignment="1">
      <alignment horizontal="right" vertical="center" wrapText="1"/>
    </xf>
    <xf numFmtId="176" fontId="25" fillId="2" borderId="1" xfId="47" applyNumberFormat="1" applyFont="1" applyFill="1" applyBorder="1" applyAlignment="1">
      <alignment horizontal="right" vertical="center" wrapText="1"/>
    </xf>
    <xf numFmtId="0" fontId="11" fillId="0" borderId="1" xfId="0" applyFont="1" applyBorder="1" applyAlignment="1">
      <alignment horizontal="distributed" vertical="center" wrapText="1"/>
    </xf>
    <xf numFmtId="49" fontId="25" fillId="0" borderId="1" xfId="0" applyNumberFormat="1" applyFont="1" applyFill="1" applyBorder="1" applyAlignment="1" applyProtection="1">
      <alignment horizontal="center" vertical="center" wrapText="1"/>
    </xf>
    <xf numFmtId="49" fontId="25" fillId="0" borderId="1" xfId="0" applyNumberFormat="1" applyFont="1" applyFill="1" applyBorder="1" applyAlignment="1" applyProtection="1">
      <alignment horizontal="left" vertical="center" wrapText="1"/>
    </xf>
    <xf numFmtId="176" fontId="25" fillId="0" borderId="1" xfId="0" applyNumberFormat="1" applyFont="1" applyFill="1" applyBorder="1" applyAlignment="1">
      <alignment horizontal="right" vertical="center" wrapText="1"/>
    </xf>
    <xf numFmtId="176" fontId="25" fillId="2" borderId="1" xfId="1237" applyNumberFormat="1" applyFont="1" applyFill="1" applyBorder="1" applyAlignment="1">
      <alignment horizontal="right" vertical="center" wrapText="1"/>
    </xf>
    <xf numFmtId="41" fontId="8" fillId="0" borderId="0" xfId="555" applyNumberFormat="1" applyAlignment="1"/>
    <xf numFmtId="176" fontId="8" fillId="0" borderId="0" xfId="555" applyNumberFormat="1" applyAlignment="1"/>
    <xf numFmtId="0" fontId="13" fillId="0" borderId="0" xfId="555" applyFont="1" applyAlignment="1"/>
    <xf numFmtId="0" fontId="8" fillId="0" borderId="0" xfId="555" applyFill="1" applyAlignment="1"/>
    <xf numFmtId="0" fontId="12" fillId="3" borderId="0" xfId="674" applyFont="1" applyFill="1" applyAlignment="1">
      <alignment horizontal="left" vertical="center" wrapText="1"/>
    </xf>
    <xf numFmtId="0" fontId="13" fillId="3" borderId="0" xfId="555" applyFont="1" applyFill="1" applyAlignment="1">
      <alignment horizontal="right" vertical="center"/>
    </xf>
    <xf numFmtId="0" fontId="25" fillId="3" borderId="1" xfId="195" applyFont="1" applyFill="1" applyBorder="1" applyAlignment="1">
      <alignment horizontal="distributed" vertical="center" wrapText="1" indent="3"/>
    </xf>
    <xf numFmtId="41" fontId="11" fillId="0" borderId="1" xfId="0" applyNumberFormat="1" applyFont="1" applyBorder="1" applyAlignment="1">
      <alignment horizontal="right" vertical="center" wrapText="1"/>
    </xf>
    <xf numFmtId="177" fontId="12" fillId="0" borderId="1" xfId="0" applyNumberFormat="1" applyFont="1" applyBorder="1" applyAlignment="1">
      <alignment horizontal="right" vertical="center" wrapText="1"/>
    </xf>
    <xf numFmtId="41" fontId="25" fillId="0" borderId="1" xfId="1180" applyNumberFormat="1" applyFont="1" applyBorder="1" applyAlignment="1">
      <alignment horizontal="right" vertical="center" wrapText="1"/>
    </xf>
    <xf numFmtId="0" fontId="13" fillId="0" borderId="1" xfId="341" applyNumberFormat="1" applyFont="1" applyFill="1" applyBorder="1" applyAlignment="1">
      <alignment horizontal="left" vertical="center" wrapText="1"/>
    </xf>
    <xf numFmtId="0" fontId="25" fillId="0" borderId="1" xfId="195" applyFont="1" applyFill="1" applyBorder="1" applyAlignment="1">
      <alignment horizontal="left" vertical="center" wrapText="1"/>
    </xf>
    <xf numFmtId="0" fontId="13" fillId="0" borderId="1" xfId="341" applyNumberFormat="1" applyFont="1" applyFill="1" applyBorder="1" applyAlignment="1">
      <alignment horizontal="left" vertical="center" wrapText="1" indent="2"/>
    </xf>
    <xf numFmtId="0" fontId="13" fillId="0" borderId="1" xfId="341" applyNumberFormat="1" applyFont="1" applyFill="1" applyBorder="1" applyAlignment="1">
      <alignment horizontal="left" vertical="center" wrapText="1" indent="1"/>
    </xf>
    <xf numFmtId="41" fontId="13" fillId="0" borderId="1" xfId="1180" applyNumberFormat="1" applyFont="1" applyFill="1" applyBorder="1" applyAlignment="1">
      <alignment horizontal="right" vertical="center" wrapText="1"/>
    </xf>
    <xf numFmtId="0" fontId="25" fillId="0" borderId="1" xfId="341" applyNumberFormat="1" applyFont="1" applyFill="1" applyBorder="1" applyAlignment="1">
      <alignment horizontal="left" vertical="center" wrapText="1"/>
    </xf>
    <xf numFmtId="41" fontId="25" fillId="0" borderId="1" xfId="1180" applyNumberFormat="1" applyFont="1" applyFill="1" applyBorder="1" applyAlignment="1">
      <alignment horizontal="right" vertical="center" wrapText="1"/>
    </xf>
    <xf numFmtId="41" fontId="25" fillId="3" borderId="1" xfId="1180" applyNumberFormat="1" applyFont="1" applyFill="1" applyBorder="1" applyAlignment="1">
      <alignment horizontal="right" vertical="center" wrapText="1"/>
    </xf>
    <xf numFmtId="41" fontId="8" fillId="0" borderId="0" xfId="555" applyNumberFormat="1" applyFill="1" applyAlignment="1"/>
    <xf numFmtId="0" fontId="40" fillId="3" borderId="0" xfId="674" applyFont="1" applyFill="1" applyAlignment="1">
      <alignment vertical="center" shrinkToFit="1"/>
    </xf>
    <xf numFmtId="179" fontId="8" fillId="3" borderId="0" xfId="195" applyNumberFormat="1" applyFont="1" applyFill="1" applyBorder="1" applyAlignment="1">
      <alignment vertical="center"/>
    </xf>
    <xf numFmtId="0" fontId="8" fillId="3" borderId="0" xfId="555" applyFill="1" applyAlignment="1"/>
    <xf numFmtId="0" fontId="8" fillId="3" borderId="0" xfId="1009" applyFill="1" applyAlignment="1"/>
    <xf numFmtId="193" fontId="13" fillId="0" borderId="0" xfId="1197" applyNumberFormat="1" applyFont="1" applyFill="1" applyBorder="1" applyAlignment="1" applyProtection="1">
      <alignment horizontal="left" vertical="center"/>
    </xf>
    <xf numFmtId="0" fontId="13" fillId="0" borderId="0" xfId="555" applyFont="1" applyFill="1" applyBorder="1" applyAlignment="1">
      <alignment vertical="center"/>
    </xf>
    <xf numFmtId="0" fontId="13" fillId="0" borderId="0" xfId="555" applyFont="1" applyFill="1" applyAlignment="1">
      <alignment vertical="center"/>
    </xf>
    <xf numFmtId="193" fontId="28" fillId="0" borderId="0" xfId="1197" applyNumberFormat="1" applyFont="1" applyFill="1" applyBorder="1" applyAlignment="1" applyProtection="1">
      <alignment horizontal="right" vertical="center"/>
    </xf>
    <xf numFmtId="41" fontId="25" fillId="0" borderId="1" xfId="47" applyNumberFormat="1" applyFont="1" applyFill="1" applyBorder="1" applyAlignment="1">
      <alignment horizontal="right" vertical="center" wrapText="1"/>
    </xf>
    <xf numFmtId="41" fontId="13" fillId="0" borderId="1" xfId="47" applyNumberFormat="1" applyFont="1" applyFill="1" applyBorder="1" applyAlignment="1">
      <alignment horizontal="right" vertical="center" wrapText="1"/>
    </xf>
    <xf numFmtId="41" fontId="30" fillId="0" borderId="1" xfId="0" applyNumberFormat="1" applyFont="1" applyFill="1" applyBorder="1" applyAlignment="1">
      <alignment horizontal="right" vertical="center" wrapText="1"/>
    </xf>
    <xf numFmtId="41" fontId="12" fillId="0" borderId="1" xfId="0" applyNumberFormat="1" applyFont="1" applyFill="1" applyBorder="1" applyAlignment="1">
      <alignment horizontal="right" vertical="center" wrapText="1"/>
    </xf>
    <xf numFmtId="41" fontId="13" fillId="0" borderId="1" xfId="674" applyNumberFormat="1" applyFont="1" applyFill="1" applyBorder="1" applyAlignment="1">
      <alignment horizontal="right" vertical="center" wrapText="1"/>
    </xf>
    <xf numFmtId="41" fontId="25" fillId="0" borderId="1" xfId="0" applyNumberFormat="1" applyFont="1" applyFill="1" applyBorder="1" applyAlignment="1" applyProtection="1">
      <alignment horizontal="right" vertical="center" wrapText="1"/>
    </xf>
    <xf numFmtId="41" fontId="25" fillId="0" borderId="1" xfId="674" applyNumberFormat="1" applyFont="1" applyFill="1" applyBorder="1" applyAlignment="1">
      <alignment horizontal="right" vertical="center" wrapText="1"/>
    </xf>
    <xf numFmtId="49" fontId="13" fillId="0" borderId="1" xfId="0" applyNumberFormat="1" applyFont="1" applyFill="1" applyBorder="1" applyAlignment="1" applyProtection="1">
      <alignment horizontal="center" vertical="center" wrapText="1"/>
    </xf>
    <xf numFmtId="0" fontId="41" fillId="3" borderId="0" xfId="161" applyFont="1" applyFill="1">
      <alignment vertical="center"/>
    </xf>
    <xf numFmtId="0" fontId="42" fillId="0" borderId="0" xfId="0" applyFont="1" applyAlignment="1"/>
    <xf numFmtId="0" fontId="0" fillId="0" borderId="0" xfId="0" applyFill="1" applyAlignment="1"/>
    <xf numFmtId="0" fontId="12" fillId="0" borderId="0" xfId="550" applyFont="1" applyFill="1" applyAlignment="1">
      <alignment horizontal="left" vertical="center"/>
    </xf>
    <xf numFmtId="0" fontId="12" fillId="0" borderId="0" xfId="0" applyFont="1" applyFill="1" applyAlignment="1">
      <alignment vertical="center"/>
    </xf>
    <xf numFmtId="0" fontId="12" fillId="0" borderId="0" xfId="550" applyFont="1" applyFill="1" applyAlignment="1">
      <alignment horizontal="right" vertical="center"/>
    </xf>
    <xf numFmtId="179" fontId="25" fillId="0" borderId="1" xfId="118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176" fontId="13" fillId="0" borderId="1" xfId="0" applyNumberFormat="1" applyFont="1" applyFill="1" applyBorder="1" applyAlignment="1">
      <alignment vertical="center" wrapText="1"/>
    </xf>
    <xf numFmtId="177" fontId="13" fillId="0" borderId="1" xfId="589" applyNumberFormat="1" applyFont="1" applyFill="1" applyBorder="1" applyAlignment="1">
      <alignment vertical="center" wrapText="1"/>
    </xf>
    <xf numFmtId="0" fontId="12" fillId="0" borderId="1" xfId="0" applyFont="1" applyBorder="1" applyAlignment="1">
      <alignment horizontal="left" vertical="center" wrapText="1"/>
    </xf>
    <xf numFmtId="0" fontId="11" fillId="0" borderId="1" xfId="0" applyFont="1" applyFill="1" applyBorder="1" applyAlignment="1">
      <alignment horizontal="center" vertical="center" wrapText="1"/>
    </xf>
    <xf numFmtId="176" fontId="25" fillId="0" borderId="1" xfId="0" applyNumberFormat="1" applyFont="1" applyFill="1" applyBorder="1" applyAlignment="1">
      <alignment vertical="center" wrapText="1"/>
    </xf>
    <xf numFmtId="177" fontId="25" fillId="0" borderId="1" xfId="589" applyNumberFormat="1" applyFont="1" applyFill="1" applyBorder="1" applyAlignment="1">
      <alignment vertical="center" wrapText="1"/>
    </xf>
    <xf numFmtId="0" fontId="42" fillId="0" borderId="0" xfId="0" applyFont="1" applyFill="1" applyAlignment="1"/>
    <xf numFmtId="176" fontId="8" fillId="0" borderId="0" xfId="555" applyNumberFormat="1" applyFont="1" applyFill="1" applyAlignment="1">
      <alignment horizontal="center" vertical="center" wrapText="1"/>
    </xf>
    <xf numFmtId="0" fontId="31" fillId="0" borderId="0" xfId="161" applyFont="1" applyFill="1" applyAlignment="1">
      <alignment horizontal="center" vertical="center"/>
    </xf>
    <xf numFmtId="0" fontId="31" fillId="3" borderId="0" xfId="161" applyFont="1" applyFill="1" applyAlignment="1">
      <alignment horizontal="center" vertical="center"/>
    </xf>
    <xf numFmtId="0" fontId="31" fillId="0" borderId="0" xfId="1180" applyFont="1" applyProtection="1">
      <alignment vertical="center"/>
    </xf>
    <xf numFmtId="0" fontId="6" fillId="0" borderId="0" xfId="1180" applyFont="1" applyAlignment="1" applyProtection="1">
      <alignment horizontal="center" vertical="center"/>
    </xf>
    <xf numFmtId="0" fontId="6" fillId="0" borderId="0" xfId="1180" applyFont="1" applyProtection="1">
      <alignment vertical="center"/>
    </xf>
    <xf numFmtId="0" fontId="8" fillId="0" borderId="0" xfId="1180" applyProtection="1">
      <alignment vertical="center"/>
    </xf>
    <xf numFmtId="0" fontId="8" fillId="3" borderId="0" xfId="1180" applyFill="1" applyProtection="1">
      <alignment vertical="center"/>
    </xf>
    <xf numFmtId="179" fontId="8" fillId="0" borderId="0" xfId="1180" applyNumberFormat="1" applyProtection="1">
      <alignment vertical="center"/>
    </xf>
    <xf numFmtId="0" fontId="2" fillId="0" borderId="0" xfId="1180" applyFont="1" applyFill="1" applyAlignment="1" applyProtection="1">
      <alignment horizontal="center" vertical="center"/>
    </xf>
    <xf numFmtId="0" fontId="13" fillId="0" borderId="0" xfId="1180" applyFont="1" applyFill="1" applyProtection="1">
      <alignment vertical="center"/>
    </xf>
    <xf numFmtId="179" fontId="13" fillId="0" borderId="0" xfId="1180" applyNumberFormat="1" applyFont="1" applyFill="1" applyBorder="1" applyAlignment="1" applyProtection="1">
      <alignment horizontal="right" vertical="center"/>
    </xf>
    <xf numFmtId="0" fontId="25" fillId="0" borderId="1" xfId="1180" applyFont="1" applyFill="1" applyBorder="1" applyAlignment="1" applyProtection="1">
      <alignment horizontal="distributed" vertical="center" wrapText="1" indent="3"/>
    </xf>
    <xf numFmtId="179" fontId="25" fillId="0" borderId="1" xfId="1180" applyNumberFormat="1" applyFont="1" applyFill="1" applyBorder="1" applyAlignment="1" applyProtection="1">
      <alignment horizontal="center" vertical="center" wrapText="1"/>
    </xf>
    <xf numFmtId="49" fontId="11" fillId="2" borderId="1" xfId="0" applyNumberFormat="1" applyFont="1" applyFill="1" applyBorder="1" applyAlignment="1" applyProtection="1">
      <alignment horizontal="left" vertical="center" wrapText="1"/>
    </xf>
    <xf numFmtId="3" fontId="11" fillId="2" borderId="1" xfId="0" applyNumberFormat="1" applyFont="1" applyFill="1" applyBorder="1" applyAlignment="1" applyProtection="1">
      <alignment horizontal="right" vertical="center"/>
      <protection locked="0"/>
    </xf>
    <xf numFmtId="177" fontId="25" fillId="0" borderId="1" xfId="589" applyNumberFormat="1" applyFont="1" applyFill="1" applyBorder="1" applyAlignment="1" applyProtection="1">
      <alignment horizontal="right" vertical="center" wrapText="1" shrinkToFit="1"/>
      <protection locked="0"/>
    </xf>
    <xf numFmtId="49" fontId="12" fillId="2" borderId="1" xfId="0" applyNumberFormat="1" applyFont="1" applyFill="1" applyBorder="1" applyAlignment="1" applyProtection="1">
      <alignment horizontal="left" vertical="center" wrapText="1"/>
    </xf>
    <xf numFmtId="3" fontId="12" fillId="2" borderId="1" xfId="0" applyNumberFormat="1" applyFont="1" applyFill="1" applyBorder="1" applyAlignment="1" applyProtection="1">
      <alignment horizontal="right" vertical="center"/>
      <protection locked="0"/>
    </xf>
    <xf numFmtId="176" fontId="8" fillId="3" borderId="0" xfId="1180" applyNumberFormat="1" applyFill="1" applyProtection="1">
      <alignment vertical="center"/>
    </xf>
    <xf numFmtId="0" fontId="31" fillId="0" borderId="0" xfId="1180" applyFont="1">
      <alignment vertical="center"/>
    </xf>
    <xf numFmtId="0" fontId="6" fillId="0" borderId="0" xfId="1180" applyFont="1" applyAlignment="1">
      <alignment horizontal="center" vertical="center"/>
    </xf>
    <xf numFmtId="179" fontId="8" fillId="0" borderId="0" xfId="1180" applyNumberFormat="1">
      <alignment vertical="center"/>
    </xf>
    <xf numFmtId="0" fontId="2" fillId="0" borderId="0" xfId="1180" applyFont="1" applyFill="1" applyAlignment="1">
      <alignment horizontal="center" vertical="center"/>
    </xf>
    <xf numFmtId="0" fontId="31" fillId="0" borderId="0" xfId="1180" applyFont="1" applyFill="1">
      <alignment vertical="center"/>
    </xf>
    <xf numFmtId="0" fontId="13" fillId="0" borderId="0" xfId="1180" applyFont="1" applyFill="1">
      <alignment vertical="center"/>
    </xf>
    <xf numFmtId="0" fontId="44" fillId="0" borderId="0" xfId="1180" applyFont="1" applyFill="1">
      <alignment vertical="center"/>
    </xf>
    <xf numFmtId="179" fontId="25" fillId="0" borderId="2" xfId="1180" applyNumberFormat="1" applyFont="1" applyFill="1" applyBorder="1" applyAlignment="1">
      <alignment horizontal="center" vertical="center" wrapText="1"/>
    </xf>
    <xf numFmtId="0" fontId="25" fillId="0" borderId="1" xfId="1180" applyFont="1" applyFill="1" applyBorder="1" applyAlignment="1">
      <alignment horizontal="distributed" vertical="center" wrapText="1" indent="3"/>
    </xf>
    <xf numFmtId="0" fontId="12" fillId="2" borderId="8" xfId="0" applyFont="1" applyFill="1" applyBorder="1" applyAlignment="1" applyProtection="1">
      <alignment horizontal="left" vertical="center"/>
    </xf>
    <xf numFmtId="0" fontId="13" fillId="2" borderId="8" xfId="0" applyFont="1" applyFill="1" applyBorder="1" applyAlignment="1" applyProtection="1">
      <alignment vertical="center"/>
    </xf>
    <xf numFmtId="49" fontId="25" fillId="2" borderId="1" xfId="0" applyNumberFormat="1" applyFont="1" applyFill="1" applyBorder="1" applyAlignment="1" applyProtection="1">
      <alignment vertical="center" wrapText="1"/>
    </xf>
    <xf numFmtId="49" fontId="45" fillId="2" borderId="8" xfId="0" applyNumberFormat="1" applyFont="1" applyFill="1" applyBorder="1" applyAlignment="1" applyProtection="1">
      <alignment horizontal="distributed" vertical="center"/>
    </xf>
    <xf numFmtId="49" fontId="45" fillId="2" borderId="1" xfId="0" applyNumberFormat="1" applyFont="1" applyFill="1" applyBorder="1" applyAlignment="1" applyProtection="1">
      <alignment horizontal="distributed" vertical="center" wrapText="1"/>
    </xf>
    <xf numFmtId="0" fontId="25" fillId="0" borderId="2" xfId="1180" applyFont="1" applyFill="1" applyBorder="1" applyAlignment="1">
      <alignment horizontal="left" vertical="center"/>
    </xf>
    <xf numFmtId="0" fontId="25" fillId="0" borderId="1" xfId="161" applyFont="1" applyFill="1" applyBorder="1" applyAlignment="1">
      <alignment horizontal="left" vertical="center"/>
    </xf>
    <xf numFmtId="3" fontId="25" fillId="0" borderId="1" xfId="0" applyNumberFormat="1" applyFont="1" applyFill="1" applyBorder="1" applyAlignment="1" applyProtection="1">
      <alignment horizontal="right" vertical="center"/>
    </xf>
    <xf numFmtId="3" fontId="25" fillId="0" borderId="1" xfId="0" applyNumberFormat="1" applyFont="1" applyFill="1" applyBorder="1" applyAlignment="1" applyProtection="1">
      <alignment horizontal="right" vertical="center"/>
      <protection locked="0"/>
    </xf>
    <xf numFmtId="0" fontId="13" fillId="0" borderId="2" xfId="1180" applyFont="1" applyFill="1" applyBorder="1" applyAlignment="1">
      <alignment horizontal="left" vertical="center"/>
    </xf>
    <xf numFmtId="0" fontId="13" fillId="0" borderId="1" xfId="1180" applyFont="1" applyFill="1" applyBorder="1" applyAlignment="1">
      <alignment horizontal="left" vertical="center"/>
    </xf>
    <xf numFmtId="3" fontId="13" fillId="0" borderId="1" xfId="0" applyNumberFormat="1" applyFont="1" applyFill="1" applyBorder="1" applyAlignment="1" applyProtection="1">
      <alignment horizontal="right" vertical="center"/>
    </xf>
    <xf numFmtId="3" fontId="13" fillId="0" borderId="1" xfId="0" applyNumberFormat="1" applyFont="1" applyFill="1" applyBorder="1" applyAlignment="1" applyProtection="1">
      <alignment horizontal="right" vertical="center"/>
      <protection locked="0"/>
    </xf>
    <xf numFmtId="0" fontId="13" fillId="0" borderId="2" xfId="1180" applyFont="1" applyFill="1" applyBorder="1">
      <alignment vertical="center"/>
    </xf>
    <xf numFmtId="0" fontId="25" fillId="0" borderId="1" xfId="1180" applyFont="1" applyFill="1" applyBorder="1" applyAlignment="1">
      <alignment horizontal="distributed" vertical="center" indent="1"/>
    </xf>
    <xf numFmtId="179" fontId="13" fillId="0" borderId="0" xfId="1180" applyNumberFormat="1" applyFont="1" applyFill="1" applyAlignment="1">
      <alignment horizontal="right" vertical="center"/>
    </xf>
    <xf numFmtId="0" fontId="46" fillId="0" borderId="0" xfId="1223" applyFont="1" applyFill="1" applyAlignment="1">
      <alignment vertical="center" wrapText="1"/>
    </xf>
    <xf numFmtId="0" fontId="31" fillId="0" borderId="0" xfId="161" applyFont="1" applyFill="1">
      <alignment vertical="center"/>
    </xf>
    <xf numFmtId="177" fontId="25" fillId="0" borderId="1" xfId="589" applyNumberFormat="1" applyFont="1" applyFill="1" applyBorder="1" applyAlignment="1" applyProtection="1">
      <alignment horizontal="right" vertical="center" wrapText="1"/>
      <protection locked="0"/>
    </xf>
    <xf numFmtId="177" fontId="13" fillId="0" borderId="1" xfId="589" applyNumberFormat="1" applyFont="1" applyFill="1" applyBorder="1" applyAlignment="1" applyProtection="1">
      <alignment horizontal="right" vertical="center" wrapText="1"/>
      <protection locked="0"/>
    </xf>
    <xf numFmtId="0" fontId="31" fillId="0" borderId="0" xfId="1180" applyFont="1" applyFill="1" applyProtection="1">
      <alignment vertical="center"/>
    </xf>
    <xf numFmtId="0" fontId="6" fillId="0" borderId="0" xfId="1180" applyFont="1" applyFill="1" applyAlignment="1" applyProtection="1">
      <alignment horizontal="center" vertical="center"/>
    </xf>
    <xf numFmtId="0" fontId="8" fillId="0" borderId="0" xfId="1180" applyFill="1" applyProtection="1">
      <alignment vertical="center"/>
    </xf>
    <xf numFmtId="179" fontId="8" fillId="0" borderId="0" xfId="1180" applyNumberFormat="1" applyFill="1" applyProtection="1">
      <alignment vertical="center"/>
    </xf>
    <xf numFmtId="3" fontId="8" fillId="0" borderId="0" xfId="1180" applyNumberFormat="1" applyFill="1" applyProtection="1">
      <alignment vertical="center"/>
    </xf>
    <xf numFmtId="0" fontId="25" fillId="0" borderId="2" xfId="1180" applyFont="1" applyFill="1" applyBorder="1" applyAlignment="1" applyProtection="1">
      <alignment horizontal="left" vertical="center"/>
    </xf>
    <xf numFmtId="0" fontId="25" fillId="0" borderId="1" xfId="161" applyFont="1" applyFill="1" applyBorder="1" applyAlignment="1" applyProtection="1">
      <alignment horizontal="left" vertical="center"/>
    </xf>
    <xf numFmtId="0" fontId="25" fillId="3" borderId="1" xfId="161" applyFont="1" applyFill="1" applyBorder="1" applyAlignment="1" applyProtection="1">
      <alignment horizontal="left" vertical="center"/>
    </xf>
    <xf numFmtId="0" fontId="13" fillId="0" borderId="2" xfId="1180" applyFont="1" applyFill="1" applyBorder="1" applyAlignment="1" applyProtection="1">
      <alignment horizontal="left" vertical="center"/>
    </xf>
    <xf numFmtId="0" fontId="13" fillId="0" borderId="1" xfId="1180" applyFont="1" applyFill="1" applyBorder="1" applyAlignment="1" applyProtection="1">
      <alignment horizontal="left" vertical="center"/>
    </xf>
    <xf numFmtId="0" fontId="13" fillId="3" borderId="1" xfId="1180" applyFont="1" applyFill="1" applyBorder="1" applyAlignment="1" applyProtection="1">
      <alignment horizontal="left" vertical="center"/>
    </xf>
    <xf numFmtId="3" fontId="8" fillId="0" borderId="0" xfId="1180" applyNumberFormat="1">
      <alignment vertical="center"/>
    </xf>
    <xf numFmtId="0" fontId="1" fillId="0" borderId="0" xfId="0" applyFont="1" applyFill="1" applyBorder="1" applyAlignment="1"/>
    <xf numFmtId="0" fontId="48" fillId="0" borderId="0" xfId="0" applyFont="1" applyFill="1" applyBorder="1" applyAlignment="1">
      <alignment horizontal="center" vertical="center"/>
    </xf>
    <xf numFmtId="0" fontId="48" fillId="0" borderId="9" xfId="0" applyFont="1" applyFill="1" applyBorder="1" applyAlignment="1">
      <alignment horizontal="center" vertical="center"/>
    </xf>
    <xf numFmtId="49" fontId="25" fillId="0" borderId="1" xfId="301" applyNumberFormat="1" applyFont="1" applyFill="1" applyBorder="1" applyAlignment="1" applyProtection="1">
      <alignment horizontal="center" vertical="center"/>
    </xf>
    <xf numFmtId="0" fontId="39" fillId="0" borderId="1" xfId="0" applyFont="1" applyFill="1" applyBorder="1" applyAlignment="1">
      <alignment horizontal="right"/>
    </xf>
    <xf numFmtId="0" fontId="39" fillId="0" borderId="1" xfId="0" applyFont="1" applyFill="1" applyBorder="1" applyAlignment="1"/>
    <xf numFmtId="49" fontId="25" fillId="0" borderId="1" xfId="301" applyNumberFormat="1" applyFont="1" applyFill="1" applyBorder="1" applyAlignment="1" applyProtection="1">
      <alignment vertical="center"/>
    </xf>
    <xf numFmtId="49" fontId="13" fillId="0" borderId="1" xfId="301" applyNumberFormat="1" applyFont="1" applyFill="1" applyBorder="1" applyAlignment="1" applyProtection="1">
      <alignment vertical="center"/>
    </xf>
    <xf numFmtId="0" fontId="12" fillId="0" borderId="0" xfId="0" applyFont="1" applyAlignment="1">
      <alignment horizontal="right"/>
    </xf>
    <xf numFmtId="10" fontId="39" fillId="0" borderId="1" xfId="589" applyNumberFormat="1" applyFont="1" applyFill="1" applyBorder="1" applyAlignment="1"/>
    <xf numFmtId="0" fontId="50" fillId="0" borderId="0" xfId="548" applyFont="1" applyAlignment="1"/>
    <xf numFmtId="0" fontId="12" fillId="0" borderId="0" xfId="0" applyFont="1" applyAlignment="1">
      <alignment horizontal="right" vertical="center"/>
    </xf>
    <xf numFmtId="0" fontId="25" fillId="0" borderId="1" xfId="159" applyFont="1" applyBorder="1" applyAlignment="1">
      <alignment horizontal="center" vertical="center" wrapText="1"/>
    </xf>
    <xf numFmtId="0" fontId="25" fillId="0" borderId="1" xfId="0" applyFont="1" applyBorder="1" applyAlignment="1">
      <alignment horizontal="left" vertical="center"/>
    </xf>
    <xf numFmtId="176" fontId="25" fillId="0" borderId="1" xfId="1237" applyNumberFormat="1" applyFont="1" applyBorder="1" applyAlignment="1">
      <alignment horizontal="right" vertical="center" wrapText="1"/>
    </xf>
    <xf numFmtId="0" fontId="12" fillId="0" borderId="1" xfId="0" applyFont="1" applyBorder="1" applyAlignment="1">
      <alignment horizontal="left" vertical="center"/>
    </xf>
    <xf numFmtId="176" fontId="12" fillId="0" borderId="1" xfId="0" applyNumberFormat="1" applyFont="1" applyBorder="1" applyAlignment="1">
      <alignment horizontal="right" vertical="center" wrapText="1"/>
    </xf>
    <xf numFmtId="0" fontId="8" fillId="0" borderId="0" xfId="1180" applyFont="1" applyFill="1">
      <alignment vertical="center"/>
    </xf>
    <xf numFmtId="0" fontId="8" fillId="0" borderId="0" xfId="1180" applyFont="1">
      <alignment vertical="center"/>
    </xf>
    <xf numFmtId="179" fontId="8" fillId="0" borderId="0" xfId="1180" applyNumberFormat="1" applyFont="1">
      <alignment vertical="center"/>
    </xf>
    <xf numFmtId="176" fontId="8" fillId="0" borderId="0" xfId="1180" applyNumberFormat="1">
      <alignment vertical="center"/>
    </xf>
    <xf numFmtId="0" fontId="0" fillId="0" borderId="0" xfId="550" applyFont="1" applyAlignment="1">
      <alignment horizontal="right"/>
    </xf>
    <xf numFmtId="179" fontId="25" fillId="0" borderId="3" xfId="1180" applyNumberFormat="1" applyFont="1" applyBorder="1" applyAlignment="1">
      <alignment horizontal="center" vertical="center" wrapText="1"/>
    </xf>
    <xf numFmtId="0" fontId="11" fillId="0" borderId="1" xfId="0" applyFont="1" applyFill="1" applyBorder="1" applyAlignment="1">
      <alignment horizontal="left" vertical="center" wrapText="1"/>
    </xf>
    <xf numFmtId="176" fontId="11" fillId="0" borderId="7" xfId="0" applyNumberFormat="1" applyFont="1" applyFill="1" applyBorder="1" applyAlignment="1">
      <alignment vertical="center" wrapText="1"/>
    </xf>
    <xf numFmtId="176" fontId="11" fillId="0" borderId="1" xfId="0" applyNumberFormat="1" applyFont="1" applyFill="1" applyBorder="1" applyAlignment="1">
      <alignment vertical="center" wrapText="1"/>
    </xf>
    <xf numFmtId="0" fontId="51" fillId="0" borderId="1" xfId="216" applyFont="1" applyFill="1" applyBorder="1" applyAlignment="1">
      <alignment horizontal="left" vertical="center" wrapText="1"/>
    </xf>
    <xf numFmtId="176" fontId="12" fillId="0" borderId="7" xfId="0" applyNumberFormat="1" applyFont="1" applyFill="1" applyBorder="1" applyAlignment="1">
      <alignment vertical="center" wrapText="1"/>
    </xf>
    <xf numFmtId="176" fontId="12" fillId="0" borderId="1" xfId="0" applyNumberFormat="1" applyFont="1" applyFill="1" applyBorder="1" applyAlignment="1">
      <alignment vertical="center" wrapText="1"/>
    </xf>
    <xf numFmtId="180" fontId="52" fillId="0" borderId="1" xfId="0" applyNumberFormat="1" applyFont="1" applyFill="1" applyBorder="1" applyAlignment="1">
      <alignment horizontal="center" vertical="center" wrapText="1"/>
    </xf>
    <xf numFmtId="176" fontId="8" fillId="3" borderId="0" xfId="555" applyNumberFormat="1" applyFont="1" applyFill="1" applyAlignment="1">
      <alignment horizontal="center" vertical="center" wrapText="1"/>
    </xf>
    <xf numFmtId="0" fontId="12" fillId="0" borderId="0" xfId="550" applyFont="1" applyBorder="1" applyAlignment="1">
      <alignment horizontal="left" vertical="center"/>
    </xf>
    <xf numFmtId="0" fontId="12" fillId="0" borderId="0" xfId="550" applyFont="1" applyBorder="1" applyAlignment="1">
      <alignment horizontal="right" vertical="center"/>
    </xf>
    <xf numFmtId="0" fontId="25" fillId="0" borderId="1" xfId="0" applyFont="1" applyBorder="1" applyAlignment="1">
      <alignment horizontal="center" vertical="center" wrapText="1"/>
    </xf>
    <xf numFmtId="200" fontId="11" fillId="0" borderId="1" xfId="466" applyNumberFormat="1" applyFont="1" applyFill="1" applyBorder="1" applyAlignment="1">
      <alignment horizontal="left" vertical="center"/>
    </xf>
    <xf numFmtId="176" fontId="11" fillId="0" borderId="1" xfId="466" applyNumberFormat="1" applyFont="1" applyFill="1" applyBorder="1" applyAlignment="1">
      <alignment horizontal="right" vertical="center" wrapText="1"/>
    </xf>
    <xf numFmtId="200" fontId="12" fillId="0" borderId="1" xfId="466" applyNumberFormat="1" applyFont="1" applyFill="1" applyBorder="1" applyAlignment="1">
      <alignment horizontal="left" vertical="center"/>
    </xf>
    <xf numFmtId="176" fontId="12" fillId="0" borderId="1" xfId="466" applyNumberFormat="1" applyFont="1" applyFill="1" applyBorder="1" applyAlignment="1">
      <alignment horizontal="right" vertical="center" wrapText="1"/>
    </xf>
    <xf numFmtId="3" fontId="12" fillId="0" borderId="1" xfId="466" applyNumberFormat="1" applyFont="1" applyFill="1" applyBorder="1" applyAlignment="1">
      <alignment horizontal="right" vertical="center" wrapText="1"/>
    </xf>
    <xf numFmtId="0" fontId="11" fillId="0" borderId="1" xfId="466" applyFont="1" applyFill="1" applyBorder="1" applyAlignment="1">
      <alignment horizontal="center" vertical="center"/>
    </xf>
    <xf numFmtId="0" fontId="26" fillId="0" borderId="0" xfId="1180" applyFont="1">
      <alignment vertical="center"/>
    </xf>
    <xf numFmtId="9" fontId="8" fillId="0" borderId="0" xfId="589" applyFont="1" applyFill="1" applyBorder="1" applyAlignment="1" applyProtection="1">
      <alignment vertical="center"/>
    </xf>
    <xf numFmtId="0" fontId="12" fillId="0" borderId="0" xfId="1180" applyFont="1">
      <alignment vertical="center"/>
    </xf>
    <xf numFmtId="0" fontId="44" fillId="3" borderId="0" xfId="1180" applyFont="1" applyFill="1">
      <alignment vertical="center"/>
    </xf>
    <xf numFmtId="179" fontId="13" fillId="3" borderId="0" xfId="1180" applyNumberFormat="1" applyFont="1" applyFill="1" applyBorder="1" applyAlignment="1">
      <alignment horizontal="right" vertical="center"/>
    </xf>
    <xf numFmtId="9" fontId="13" fillId="3" borderId="0" xfId="589" applyFont="1" applyFill="1" applyBorder="1" applyAlignment="1" applyProtection="1">
      <alignment horizontal="right" vertical="center"/>
    </xf>
    <xf numFmtId="0" fontId="25" fillId="3" borderId="1" xfId="1180" applyFont="1" applyFill="1" applyBorder="1" applyAlignment="1">
      <alignment horizontal="distributed" vertical="center" wrapText="1" indent="3"/>
    </xf>
    <xf numFmtId="179" fontId="25" fillId="3" borderId="1" xfId="1180" applyNumberFormat="1" applyFont="1" applyFill="1" applyBorder="1" applyAlignment="1">
      <alignment horizontal="center" vertical="center" wrapText="1"/>
    </xf>
    <xf numFmtId="9" fontId="25" fillId="3" borderId="1" xfId="589" applyFont="1" applyFill="1" applyBorder="1" applyAlignment="1" applyProtection="1">
      <alignment horizontal="center" vertical="center" wrapText="1"/>
    </xf>
    <xf numFmtId="9" fontId="13" fillId="0" borderId="1" xfId="589" applyFont="1" applyFill="1" applyBorder="1" applyAlignment="1" applyProtection="1">
      <alignment horizontal="right" vertical="center" wrapText="1" shrinkToFit="1"/>
      <protection locked="0"/>
    </xf>
    <xf numFmtId="49" fontId="25" fillId="3" borderId="1" xfId="0" applyNumberFormat="1" applyFont="1" applyFill="1" applyBorder="1" applyAlignment="1">
      <alignment vertical="center" wrapText="1"/>
    </xf>
    <xf numFmtId="176" fontId="25" fillId="3" borderId="1" xfId="1237" applyNumberFormat="1" applyFont="1" applyFill="1" applyBorder="1" applyAlignment="1" applyProtection="1">
      <alignment horizontal="right" vertical="center" wrapText="1"/>
      <protection locked="0"/>
    </xf>
    <xf numFmtId="49" fontId="25" fillId="0" borderId="1" xfId="0" applyNumberFormat="1" applyFont="1" applyBorder="1" applyAlignment="1">
      <alignment vertical="center" wrapText="1"/>
    </xf>
    <xf numFmtId="49" fontId="12" fillId="2" borderId="1" xfId="0" applyNumberFormat="1" applyFont="1" applyFill="1" applyBorder="1" applyAlignment="1" applyProtection="1">
      <alignment horizontal="left" vertical="center"/>
    </xf>
    <xf numFmtId="176" fontId="25" fillId="0" borderId="1" xfId="1237" applyNumberFormat="1" applyFont="1" applyFill="1" applyBorder="1" applyAlignment="1" applyProtection="1">
      <alignment horizontal="right" vertical="center" wrapText="1"/>
      <protection locked="0"/>
    </xf>
    <xf numFmtId="49" fontId="12" fillId="2" borderId="1" xfId="0" applyNumberFormat="1" applyFont="1" applyFill="1" applyBorder="1" applyAlignment="1" applyProtection="1">
      <alignment vertical="center" wrapText="1"/>
    </xf>
    <xf numFmtId="49" fontId="12" fillId="2" borderId="1" xfId="0" applyNumberFormat="1" applyFont="1" applyFill="1" applyBorder="1" applyAlignment="1" applyProtection="1">
      <alignment horizontal="left" vertical="center"/>
      <protection locked="0"/>
    </xf>
    <xf numFmtId="176" fontId="25" fillId="3" borderId="1" xfId="1237" applyNumberFormat="1" applyFont="1" applyFill="1" applyBorder="1" applyAlignment="1" applyProtection="1">
      <alignment horizontal="right" vertical="center" wrapText="1" shrinkToFit="1"/>
      <protection locked="0"/>
    </xf>
    <xf numFmtId="49" fontId="11" fillId="2" borderId="1" xfId="0" applyNumberFormat="1" applyFont="1" applyFill="1" applyBorder="1" applyAlignment="1" applyProtection="1">
      <alignment horizontal="left" vertical="center" wrapText="1"/>
      <protection locked="0"/>
    </xf>
    <xf numFmtId="49" fontId="12" fillId="2" borderId="1" xfId="0" applyNumberFormat="1" applyFont="1" applyFill="1" applyBorder="1" applyAlignment="1" applyProtection="1">
      <alignment horizontal="left" vertical="center" wrapText="1"/>
      <protection locked="0"/>
    </xf>
    <xf numFmtId="176" fontId="25" fillId="0" borderId="1" xfId="1237" applyNumberFormat="1" applyFont="1" applyFill="1" applyBorder="1" applyAlignment="1" applyProtection="1">
      <alignment vertical="center" wrapText="1"/>
      <protection locked="0"/>
    </xf>
    <xf numFmtId="3" fontId="11" fillId="2" borderId="1" xfId="0" applyNumberFormat="1" applyFont="1" applyFill="1" applyBorder="1" applyAlignment="1" applyProtection="1">
      <alignment horizontal="right" vertical="center"/>
    </xf>
    <xf numFmtId="3" fontId="8" fillId="0" borderId="1" xfId="1180" applyNumberFormat="1" applyBorder="1">
      <alignment vertical="center"/>
    </xf>
    <xf numFmtId="0" fontId="8" fillId="0" borderId="1" xfId="1180" applyBorder="1">
      <alignment vertical="center"/>
    </xf>
    <xf numFmtId="176" fontId="8" fillId="0" borderId="1" xfId="1180" applyNumberFormat="1" applyBorder="1">
      <alignment vertical="center"/>
    </xf>
    <xf numFmtId="9" fontId="8" fillId="0" borderId="1" xfId="589" applyFont="1" applyFill="1" applyBorder="1" applyAlignment="1" applyProtection="1">
      <alignment vertical="center"/>
    </xf>
    <xf numFmtId="0" fontId="6" fillId="0" borderId="1" xfId="1180" applyFont="1" applyBorder="1">
      <alignment vertical="center"/>
    </xf>
    <xf numFmtId="9" fontId="6" fillId="0" borderId="1" xfId="589" applyFont="1" applyFill="1" applyBorder="1" applyAlignment="1" applyProtection="1">
      <alignment vertical="center"/>
    </xf>
    <xf numFmtId="0" fontId="25" fillId="0" borderId="0" xfId="1180" applyFont="1" applyFill="1" applyAlignment="1">
      <alignment horizontal="center" vertical="center" wrapText="1"/>
    </xf>
    <xf numFmtId="0" fontId="8" fillId="3" borderId="0" xfId="161" applyFill="1">
      <alignment vertical="center"/>
    </xf>
    <xf numFmtId="0" fontId="8" fillId="0" borderId="0" xfId="161" applyFill="1">
      <alignment vertical="center"/>
    </xf>
    <xf numFmtId="0" fontId="13" fillId="0" borderId="0" xfId="1180" applyFont="1" applyFill="1" applyAlignment="1">
      <alignment horizontal="left" vertical="center"/>
    </xf>
    <xf numFmtId="179" fontId="25" fillId="0" borderId="2" xfId="1180" applyNumberFormat="1" applyFont="1" applyFill="1" applyBorder="1" applyAlignment="1">
      <alignment vertical="center" wrapText="1"/>
    </xf>
    <xf numFmtId="0" fontId="6" fillId="0" borderId="1" xfId="1180" applyNumberFormat="1" applyFont="1" applyFill="1" applyBorder="1" applyAlignment="1" applyProtection="1">
      <alignment horizontal="center" vertical="center" wrapText="1"/>
    </xf>
    <xf numFmtId="180" fontId="6" fillId="0" borderId="1" xfId="1180" applyNumberFormat="1" applyFont="1" applyFill="1" applyBorder="1" applyAlignment="1" applyProtection="1">
      <alignment horizontal="center" vertical="center" wrapText="1"/>
    </xf>
    <xf numFmtId="0" fontId="25" fillId="0" borderId="2" xfId="1180" applyNumberFormat="1" applyFont="1" applyFill="1" applyBorder="1" applyAlignment="1">
      <alignment horizontal="left" vertical="center"/>
    </xf>
    <xf numFmtId="0" fontId="6" fillId="0" borderId="1" xfId="1180" applyNumberFormat="1" applyFont="1" applyFill="1" applyBorder="1" applyAlignment="1" applyProtection="1">
      <alignment vertical="center" wrapText="1"/>
    </xf>
    <xf numFmtId="187" fontId="6" fillId="0" borderId="1" xfId="0" applyNumberFormat="1" applyFont="1" applyFill="1" applyBorder="1" applyAlignment="1" applyProtection="1">
      <alignment horizontal="right" vertical="center"/>
      <protection locked="0"/>
    </xf>
    <xf numFmtId="0" fontId="8" fillId="0" borderId="1" xfId="1180" applyNumberFormat="1" applyFont="1" applyFill="1" applyBorder="1" applyAlignment="1" applyProtection="1">
      <alignment horizontal="left" vertical="center" wrapText="1"/>
    </xf>
    <xf numFmtId="179" fontId="8" fillId="0" borderId="1" xfId="0" applyNumberFormat="1" applyFont="1" applyFill="1" applyBorder="1" applyAlignment="1" applyProtection="1">
      <alignment horizontal="right" vertical="center"/>
      <protection locked="0"/>
    </xf>
    <xf numFmtId="0" fontId="13" fillId="3" borderId="2" xfId="1180" applyFont="1" applyFill="1" applyBorder="1" applyAlignment="1">
      <alignment horizontal="left" vertical="center"/>
    </xf>
    <xf numFmtId="0" fontId="13" fillId="0" borderId="2" xfId="1180" applyFont="1" applyFill="1" applyBorder="1" applyAlignment="1">
      <alignment horizontal="left" vertical="top" wrapText="1"/>
    </xf>
    <xf numFmtId="0" fontId="8" fillId="0" borderId="1" xfId="1180" applyNumberFormat="1" applyFont="1" applyFill="1" applyBorder="1" applyAlignment="1" applyProtection="1">
      <alignment vertical="center" wrapText="1"/>
    </xf>
    <xf numFmtId="176" fontId="8" fillId="0" borderId="1" xfId="0" applyNumberFormat="1" applyFont="1" applyFill="1" applyBorder="1" applyAlignment="1" applyProtection="1">
      <alignment horizontal="right" vertical="center"/>
      <protection locked="0"/>
    </xf>
    <xf numFmtId="0" fontId="25" fillId="0" borderId="2" xfId="1180" applyFont="1" applyFill="1" applyBorder="1" applyAlignment="1">
      <alignment horizontal="distributed" vertical="center"/>
    </xf>
    <xf numFmtId="0" fontId="6" fillId="0" borderId="1" xfId="0" applyNumberFormat="1" applyFont="1" applyFill="1" applyBorder="1" applyAlignment="1" applyProtection="1">
      <alignment horizontal="distributed" vertical="center" wrapText="1"/>
    </xf>
    <xf numFmtId="179" fontId="6" fillId="0" borderId="1" xfId="0" applyNumberFormat="1" applyFont="1" applyFill="1" applyBorder="1" applyAlignment="1" applyProtection="1">
      <alignment horizontal="right" vertical="center"/>
      <protection locked="0"/>
    </xf>
    <xf numFmtId="0" fontId="6" fillId="0" borderId="1" xfId="1180" applyNumberFormat="1" applyFont="1" applyFill="1" applyBorder="1" applyAlignment="1" applyProtection="1">
      <alignment horizontal="left" vertical="center" wrapText="1"/>
    </xf>
    <xf numFmtId="0" fontId="25" fillId="0" borderId="2" xfId="1180" applyNumberFormat="1" applyFont="1" applyFill="1" applyBorder="1" applyAlignment="1" applyProtection="1">
      <alignment horizontal="left" vertical="center"/>
    </xf>
    <xf numFmtId="3" fontId="6" fillId="0" borderId="1" xfId="0" applyNumberFormat="1" applyFont="1" applyFill="1" applyBorder="1" applyAlignment="1" applyProtection="1">
      <alignment horizontal="right" vertical="center"/>
      <protection locked="0"/>
    </xf>
    <xf numFmtId="176" fontId="6" fillId="0" borderId="1" xfId="0" applyNumberFormat="1" applyFont="1" applyFill="1" applyBorder="1" applyAlignment="1" applyProtection="1">
      <alignment horizontal="right" vertical="center"/>
      <protection locked="0"/>
    </xf>
    <xf numFmtId="180" fontId="8" fillId="0" borderId="1" xfId="0" applyNumberFormat="1" applyFont="1" applyFill="1" applyBorder="1" applyAlignment="1" applyProtection="1">
      <alignment horizontal="right" vertical="center"/>
      <protection locked="0"/>
    </xf>
    <xf numFmtId="0" fontId="8" fillId="0" borderId="1" xfId="161" applyNumberFormat="1" applyFont="1" applyFill="1" applyBorder="1" applyAlignment="1" applyProtection="1">
      <alignment horizontal="left" vertical="center" wrapText="1"/>
    </xf>
    <xf numFmtId="0" fontId="13" fillId="3" borderId="2" xfId="161" applyFont="1" applyFill="1" applyBorder="1" applyAlignment="1" applyProtection="1">
      <alignment horizontal="left" vertical="center"/>
    </xf>
    <xf numFmtId="0" fontId="41" fillId="0" borderId="2" xfId="1180" applyFont="1" applyFill="1" applyBorder="1" applyAlignment="1">
      <alignment horizontal="distributed" vertical="center"/>
    </xf>
    <xf numFmtId="0" fontId="8" fillId="3" borderId="1" xfId="1180" applyNumberFormat="1" applyFont="1" applyFill="1" applyBorder="1" applyProtection="1">
      <alignment vertical="center"/>
    </xf>
    <xf numFmtId="179" fontId="8" fillId="3" borderId="1" xfId="1180" applyNumberFormat="1" applyFont="1" applyFill="1" applyBorder="1" applyProtection="1">
      <alignment vertical="center"/>
    </xf>
    <xf numFmtId="176" fontId="8" fillId="0" borderId="0" xfId="1180" applyNumberFormat="1" applyFill="1">
      <alignment vertical="center"/>
    </xf>
    <xf numFmtId="179" fontId="13" fillId="0" borderId="0" xfId="1180" applyNumberFormat="1" applyFont="1" applyFill="1" applyBorder="1" applyAlignment="1">
      <alignment horizontal="right" vertical="center"/>
    </xf>
    <xf numFmtId="9" fontId="6" fillId="0" borderId="1" xfId="1180" applyNumberFormat="1" applyFont="1" applyFill="1" applyBorder="1" applyAlignment="1" applyProtection="1">
      <alignment horizontal="center" vertical="center" wrapText="1"/>
    </xf>
    <xf numFmtId="177" fontId="6" fillId="0" borderId="1" xfId="589" applyNumberFormat="1" applyFont="1" applyFill="1" applyBorder="1" applyAlignment="1" applyProtection="1">
      <alignment horizontal="right" vertical="center" wrapText="1"/>
      <protection locked="0"/>
    </xf>
    <xf numFmtId="177" fontId="8" fillId="0" borderId="1" xfId="589" applyNumberFormat="1" applyFont="1" applyFill="1" applyBorder="1" applyAlignment="1" applyProtection="1">
      <alignment horizontal="right" vertical="center" wrapText="1"/>
      <protection locked="0"/>
    </xf>
    <xf numFmtId="177" fontId="8" fillId="3" borderId="1" xfId="1180" applyNumberFormat="1" applyFont="1" applyFill="1" applyBorder="1" applyProtection="1">
      <alignment vertical="center"/>
    </xf>
    <xf numFmtId="0" fontId="0" fillId="0" borderId="0" xfId="1180" applyFont="1" applyFill="1">
      <alignment vertical="center"/>
    </xf>
    <xf numFmtId="179" fontId="25" fillId="0" borderId="10" xfId="1180" applyNumberFormat="1" applyFont="1" applyFill="1" applyBorder="1" applyAlignment="1">
      <alignment horizontal="center" vertical="center" wrapText="1"/>
    </xf>
    <xf numFmtId="0" fontId="25" fillId="0" borderId="1" xfId="1180" applyNumberFormat="1" applyFont="1" applyFill="1" applyBorder="1" applyAlignment="1">
      <alignment horizontal="center" vertical="center" wrapText="1"/>
    </xf>
    <xf numFmtId="180" fontId="25" fillId="0" borderId="1" xfId="1180" applyNumberFormat="1" applyFont="1" applyFill="1" applyBorder="1" applyAlignment="1">
      <alignment horizontal="center" vertical="center" wrapText="1"/>
    </xf>
    <xf numFmtId="49" fontId="13" fillId="0" borderId="1" xfId="157" applyNumberFormat="1" applyFont="1" applyFill="1" applyBorder="1" applyAlignment="1" applyProtection="1">
      <alignment vertical="center" wrapText="1"/>
    </xf>
    <xf numFmtId="176" fontId="13" fillId="0" borderId="1" xfId="1237" applyNumberFormat="1" applyFont="1" applyFill="1" applyBorder="1" applyAlignment="1" applyProtection="1">
      <alignment horizontal="right" vertical="center" wrapText="1"/>
      <protection locked="0"/>
    </xf>
    <xf numFmtId="176" fontId="13" fillId="0" borderId="1" xfId="157" applyNumberFormat="1" applyFont="1" applyFill="1" applyBorder="1" applyAlignment="1" applyProtection="1">
      <alignment horizontal="left" vertical="center" wrapText="1"/>
    </xf>
    <xf numFmtId="49" fontId="13" fillId="0" borderId="1" xfId="157" applyNumberFormat="1" applyFont="1" applyFill="1" applyBorder="1" applyAlignment="1" applyProtection="1">
      <alignment horizontal="left" vertical="center" wrapText="1"/>
    </xf>
    <xf numFmtId="0" fontId="13" fillId="0" borderId="1" xfId="157" applyNumberFormat="1" applyFont="1" applyFill="1" applyBorder="1" applyAlignment="1" applyProtection="1">
      <alignment horizontal="left" vertical="center" wrapText="1"/>
    </xf>
    <xf numFmtId="179" fontId="13" fillId="0" borderId="1" xfId="1237" applyNumberFormat="1" applyFont="1" applyFill="1" applyBorder="1" applyAlignment="1" applyProtection="1">
      <alignment horizontal="right" vertical="center" wrapText="1"/>
      <protection locked="0"/>
    </xf>
    <xf numFmtId="0" fontId="25" fillId="0" borderId="1" xfId="0" applyNumberFormat="1" applyFont="1" applyFill="1" applyBorder="1" applyAlignment="1" applyProtection="1">
      <alignment horizontal="distributed" vertical="center" wrapText="1"/>
    </xf>
    <xf numFmtId="179" fontId="25" fillId="0" borderId="1" xfId="1237" applyNumberFormat="1" applyFont="1" applyFill="1" applyBorder="1" applyAlignment="1" applyProtection="1">
      <alignment horizontal="right" vertical="center" wrapText="1"/>
      <protection locked="0"/>
    </xf>
    <xf numFmtId="0" fontId="25" fillId="0" borderId="1" xfId="1180" applyNumberFormat="1" applyFont="1" applyFill="1" applyBorder="1" applyAlignment="1">
      <alignment vertical="center" wrapText="1"/>
    </xf>
    <xf numFmtId="0" fontId="13" fillId="0" borderId="2" xfId="1180" applyNumberFormat="1" applyFont="1" applyFill="1" applyBorder="1" applyAlignment="1">
      <alignment horizontal="left" vertical="center"/>
    </xf>
    <xf numFmtId="0" fontId="13" fillId="0" borderId="1" xfId="1180" applyNumberFormat="1" applyFont="1" applyFill="1" applyBorder="1" applyAlignment="1">
      <alignment horizontal="left" vertical="center" wrapText="1"/>
    </xf>
    <xf numFmtId="0" fontId="13" fillId="0" borderId="2" xfId="161" applyFont="1" applyFill="1" applyBorder="1" applyAlignment="1">
      <alignment horizontal="left" vertical="center"/>
    </xf>
    <xf numFmtId="0" fontId="13" fillId="0" borderId="1" xfId="1180" applyNumberFormat="1" applyFont="1" applyFill="1" applyBorder="1" applyAlignment="1">
      <alignment vertical="center" wrapText="1"/>
    </xf>
    <xf numFmtId="0" fontId="25" fillId="0" borderId="1" xfId="1180" applyNumberFormat="1" applyFont="1" applyFill="1" applyBorder="1" applyAlignment="1">
      <alignment horizontal="left" vertical="center" wrapText="1"/>
    </xf>
    <xf numFmtId="180" fontId="25" fillId="0" borderId="1" xfId="1180" applyNumberFormat="1" applyFont="1" applyFill="1" applyBorder="1" applyAlignment="1">
      <alignment horizontal="distributed" vertical="center" wrapText="1" indent="2"/>
    </xf>
    <xf numFmtId="0" fontId="13" fillId="0" borderId="1" xfId="1180" applyNumberFormat="1" applyFont="1" applyFill="1" applyBorder="1">
      <alignment vertical="center"/>
    </xf>
    <xf numFmtId="179" fontId="13" fillId="0" borderId="1" xfId="1180" applyNumberFormat="1" applyFont="1" applyFill="1" applyBorder="1">
      <alignment vertical="center"/>
    </xf>
    <xf numFmtId="0" fontId="25" fillId="0" borderId="1" xfId="1180" applyNumberFormat="1" applyFont="1" applyFill="1" applyBorder="1">
      <alignment vertical="center"/>
    </xf>
    <xf numFmtId="179" fontId="25" fillId="0" borderId="1" xfId="1180" applyNumberFormat="1" applyFont="1" applyFill="1" applyBorder="1">
      <alignment vertical="center"/>
    </xf>
    <xf numFmtId="3" fontId="8" fillId="0" borderId="0" xfId="1180" applyNumberFormat="1" applyFill="1">
      <alignment vertical="center"/>
    </xf>
    <xf numFmtId="9" fontId="25" fillId="0" borderId="1" xfId="1180" applyNumberFormat="1" applyFont="1" applyFill="1" applyBorder="1" applyAlignment="1">
      <alignment horizontal="center" vertical="center" wrapText="1"/>
    </xf>
    <xf numFmtId="179" fontId="25" fillId="0" borderId="0" xfId="1180" applyNumberFormat="1" applyFont="1" applyFill="1" applyAlignment="1">
      <alignment horizontal="center" vertical="center" wrapText="1"/>
    </xf>
    <xf numFmtId="177" fontId="25" fillId="0" borderId="1" xfId="1180" applyNumberFormat="1" applyFont="1" applyFill="1" applyBorder="1">
      <alignment vertical="center"/>
    </xf>
    <xf numFmtId="0" fontId="6" fillId="3" borderId="0" xfId="1180" applyFont="1" applyFill="1" applyAlignment="1" applyProtection="1">
      <alignment horizontal="center" vertical="center" wrapText="1"/>
    </xf>
    <xf numFmtId="0" fontId="26" fillId="0" borderId="0" xfId="0" applyFont="1" applyAlignment="1" applyProtection="1"/>
    <xf numFmtId="0" fontId="8" fillId="3" borderId="0" xfId="1180" applyFont="1" applyFill="1" applyProtection="1">
      <alignment vertical="center"/>
    </xf>
    <xf numFmtId="0" fontId="8" fillId="3" borderId="0" xfId="161" applyFont="1" applyFill="1" applyProtection="1">
      <alignment vertical="center"/>
    </xf>
    <xf numFmtId="179" fontId="8" fillId="3" borderId="0" xfId="1180" applyNumberFormat="1" applyFill="1" applyProtection="1">
      <alignment vertical="center"/>
    </xf>
    <xf numFmtId="0" fontId="0" fillId="0" borderId="0" xfId="0" applyAlignment="1" applyProtection="1"/>
    <xf numFmtId="0" fontId="54" fillId="3" borderId="0" xfId="1180" applyFont="1" applyFill="1" applyProtection="1">
      <alignment vertical="center"/>
    </xf>
    <xf numFmtId="0" fontId="13" fillId="0" borderId="0" xfId="1180" applyFont="1" applyFill="1" applyAlignment="1" applyProtection="1">
      <alignment horizontal="left" vertical="center"/>
    </xf>
    <xf numFmtId="0" fontId="44" fillId="0" borderId="0" xfId="1180" applyFont="1" applyFill="1" applyProtection="1">
      <alignment vertical="center"/>
    </xf>
    <xf numFmtId="179" fontId="6" fillId="0" borderId="2" xfId="1180" applyNumberFormat="1" applyFont="1" applyFill="1" applyBorder="1" applyAlignment="1" applyProtection="1">
      <alignment horizontal="center" vertical="center" wrapText="1"/>
    </xf>
    <xf numFmtId="0" fontId="25" fillId="0" borderId="1" xfId="1180" applyNumberFormat="1" applyFont="1" applyFill="1" applyBorder="1" applyAlignment="1" applyProtection="1">
      <alignment horizontal="center" vertical="center" wrapText="1"/>
    </xf>
    <xf numFmtId="180" fontId="25" fillId="0" borderId="1" xfId="1180" applyNumberFormat="1" applyFont="1" applyFill="1" applyBorder="1" applyAlignment="1" applyProtection="1">
      <alignment horizontal="center" vertical="center" wrapText="1"/>
    </xf>
    <xf numFmtId="0" fontId="6" fillId="0" borderId="2" xfId="1180" applyNumberFormat="1" applyFont="1" applyFill="1" applyBorder="1" applyAlignment="1" applyProtection="1">
      <alignment horizontal="left" vertical="center"/>
    </xf>
    <xf numFmtId="0" fontId="25" fillId="0" borderId="1" xfId="1180" applyNumberFormat="1" applyFont="1" applyFill="1" applyBorder="1" applyAlignment="1" applyProtection="1">
      <alignment vertical="center" wrapText="1"/>
    </xf>
    <xf numFmtId="187" fontId="25" fillId="0" borderId="1" xfId="0" applyNumberFormat="1" applyFont="1" applyFill="1" applyBorder="1" applyAlignment="1" applyProtection="1">
      <alignment horizontal="right" vertical="center"/>
      <protection locked="0"/>
    </xf>
    <xf numFmtId="0" fontId="8" fillId="0" borderId="2" xfId="1180" applyFont="1" applyFill="1" applyBorder="1" applyAlignment="1" applyProtection="1">
      <alignment horizontal="left" vertical="center"/>
    </xf>
    <xf numFmtId="0" fontId="13" fillId="0" borderId="1" xfId="1180" applyNumberFormat="1" applyFont="1" applyFill="1" applyBorder="1" applyAlignment="1" applyProtection="1">
      <alignment horizontal="left" vertical="center" wrapText="1"/>
    </xf>
    <xf numFmtId="179" fontId="13" fillId="0" borderId="1" xfId="0" applyNumberFormat="1" applyFont="1" applyFill="1" applyBorder="1" applyAlignment="1" applyProtection="1">
      <alignment horizontal="right" vertical="center"/>
      <protection locked="0"/>
    </xf>
    <xf numFmtId="0" fontId="6" fillId="0" borderId="2" xfId="1180" applyFont="1" applyFill="1" applyBorder="1" applyAlignment="1" applyProtection="1">
      <alignment horizontal="left" vertical="center"/>
    </xf>
    <xf numFmtId="0" fontId="8" fillId="0" borderId="2" xfId="1180" applyFont="1" applyFill="1" applyBorder="1" applyAlignment="1" applyProtection="1">
      <alignment horizontal="left" vertical="top" wrapText="1"/>
    </xf>
    <xf numFmtId="0" fontId="13" fillId="0" borderId="1" xfId="1180" applyNumberFormat="1" applyFont="1" applyFill="1" applyBorder="1" applyAlignment="1" applyProtection="1">
      <alignment vertical="center" wrapText="1"/>
    </xf>
    <xf numFmtId="176" fontId="13" fillId="0" borderId="1" xfId="0" applyNumberFormat="1" applyFont="1" applyFill="1" applyBorder="1" applyAlignment="1" applyProtection="1">
      <alignment horizontal="right" vertical="center"/>
      <protection locked="0"/>
    </xf>
    <xf numFmtId="0" fontId="6" fillId="0" borderId="2" xfId="1180" applyFont="1" applyFill="1" applyBorder="1" applyAlignment="1" applyProtection="1">
      <alignment horizontal="distributed" vertical="center"/>
    </xf>
    <xf numFmtId="179" fontId="25" fillId="0" borderId="1" xfId="0" applyNumberFormat="1" applyFont="1" applyFill="1" applyBorder="1" applyAlignment="1" applyProtection="1">
      <alignment horizontal="right" vertical="center"/>
      <protection locked="0"/>
    </xf>
    <xf numFmtId="0" fontId="25" fillId="0" borderId="1" xfId="1180" applyNumberFormat="1" applyFont="1" applyFill="1" applyBorder="1" applyAlignment="1" applyProtection="1">
      <alignment horizontal="left" vertical="center" wrapText="1"/>
    </xf>
    <xf numFmtId="176" fontId="25" fillId="0" borderId="1" xfId="0" applyNumberFormat="1" applyFont="1" applyFill="1" applyBorder="1" applyAlignment="1" applyProtection="1">
      <alignment horizontal="right" vertical="center"/>
      <protection locked="0"/>
    </xf>
    <xf numFmtId="180" fontId="13" fillId="0" borderId="1" xfId="0" applyNumberFormat="1" applyFont="1" applyFill="1" applyBorder="1" applyAlignment="1" applyProtection="1">
      <alignment horizontal="right" vertical="center"/>
      <protection locked="0"/>
    </xf>
    <xf numFmtId="0" fontId="8" fillId="0" borderId="2" xfId="161" applyFont="1" applyFill="1" applyBorder="1" applyAlignment="1" applyProtection="1">
      <alignment horizontal="left" vertical="center"/>
    </xf>
    <xf numFmtId="0" fontId="13" fillId="0" borderId="1" xfId="161" applyNumberFormat="1" applyFont="1" applyFill="1" applyBorder="1" applyAlignment="1" applyProtection="1">
      <alignment horizontal="left" vertical="center" wrapText="1"/>
    </xf>
    <xf numFmtId="0" fontId="13" fillId="3" borderId="1" xfId="1180" applyNumberFormat="1" applyFont="1" applyFill="1" applyBorder="1" applyProtection="1">
      <alignment vertical="center"/>
    </xf>
    <xf numFmtId="179" fontId="13" fillId="3" borderId="1" xfId="1180" applyNumberFormat="1" applyFont="1" applyFill="1" applyBorder="1" applyProtection="1">
      <alignment vertical="center"/>
    </xf>
    <xf numFmtId="3" fontId="8" fillId="3" borderId="0" xfId="1180" applyNumberFormat="1" applyFill="1" applyProtection="1">
      <alignment vertical="center"/>
    </xf>
    <xf numFmtId="0" fontId="0" fillId="0" borderId="0" xfId="0" applyFill="1" applyAlignment="1" applyProtection="1"/>
    <xf numFmtId="9" fontId="25" fillId="0" borderId="1" xfId="1180" applyNumberFormat="1" applyFont="1" applyFill="1" applyBorder="1" applyAlignment="1" applyProtection="1">
      <alignment horizontal="center" vertical="center" wrapText="1"/>
    </xf>
    <xf numFmtId="179" fontId="6" fillId="0" borderId="0" xfId="1180" applyNumberFormat="1" applyFont="1" applyFill="1" applyAlignment="1" applyProtection="1">
      <alignment horizontal="center" vertical="center" wrapText="1"/>
    </xf>
    <xf numFmtId="0" fontId="8" fillId="0" borderId="0" xfId="161" applyFont="1" applyFill="1" applyAlignment="1" applyProtection="1">
      <alignment horizontal="center" vertical="center"/>
    </xf>
    <xf numFmtId="177" fontId="13" fillId="3" borderId="1" xfId="1180" applyNumberFormat="1" applyFont="1" applyFill="1" applyBorder="1" applyProtection="1">
      <alignment vertical="center"/>
    </xf>
    <xf numFmtId="0" fontId="8" fillId="0" borderId="2" xfId="1180" quotePrefix="1" applyFont="1" applyFill="1" applyBorder="1" applyAlignment="1" applyProtection="1">
      <alignment horizontal="left" vertical="center"/>
    </xf>
    <xf numFmtId="0" fontId="13" fillId="3" borderId="2" xfId="1180" quotePrefix="1" applyFont="1" applyFill="1" applyBorder="1" applyAlignment="1">
      <alignment horizontal="left" vertical="center"/>
    </xf>
    <xf numFmtId="0" fontId="2" fillId="0" borderId="0" xfId="1180" applyFont="1" applyFill="1" applyAlignment="1" applyProtection="1">
      <alignment horizontal="center" vertical="center"/>
    </xf>
    <xf numFmtId="0" fontId="2" fillId="0" borderId="0" xfId="1180" applyFont="1" applyFill="1" applyAlignment="1">
      <alignment horizontal="center" vertical="center"/>
    </xf>
    <xf numFmtId="0" fontId="2" fillId="3" borderId="0" xfId="1180" applyFont="1" applyFill="1" applyAlignment="1">
      <alignment horizontal="center" vertical="center"/>
    </xf>
    <xf numFmtId="9" fontId="2" fillId="3" borderId="0" xfId="589" applyFont="1" applyFill="1" applyBorder="1" applyAlignment="1" applyProtection="1">
      <alignment horizontal="center" vertical="center"/>
    </xf>
    <xf numFmtId="0" fontId="53" fillId="2" borderId="0" xfId="550" applyFont="1" applyFill="1" applyBorder="1" applyAlignment="1">
      <alignment horizontal="center" vertical="center"/>
    </xf>
    <xf numFmtId="0" fontId="43" fillId="0" borderId="0" xfId="550" applyFont="1" applyAlignment="1">
      <alignment horizontal="center" vertical="center"/>
    </xf>
    <xf numFmtId="0" fontId="10" fillId="0" borderId="0" xfId="264" applyFont="1" applyAlignment="1">
      <alignment horizontal="center" vertical="center" shrinkToFit="1"/>
    </xf>
    <xf numFmtId="0" fontId="47" fillId="0" borderId="0" xfId="0" applyFont="1" applyFill="1" applyBorder="1" applyAlignment="1">
      <alignment horizontal="center" vertical="center"/>
    </xf>
    <xf numFmtId="0" fontId="25" fillId="0" borderId="2" xfId="159" applyFont="1" applyBorder="1" applyAlignment="1">
      <alignment horizontal="center" vertical="center"/>
    </xf>
    <xf numFmtId="0" fontId="25" fillId="0" borderId="7" xfId="159" applyFont="1" applyBorder="1" applyAlignment="1">
      <alignment horizontal="center" vertical="center"/>
    </xf>
    <xf numFmtId="0" fontId="49" fillId="0" borderId="0" xfId="0" applyFont="1" applyFill="1" applyBorder="1" applyAlignment="1">
      <alignment horizontal="left" vertical="top" wrapText="1"/>
    </xf>
    <xf numFmtId="0" fontId="25" fillId="0" borderId="4" xfId="159" applyFont="1" applyBorder="1" applyAlignment="1">
      <alignment horizontal="center" vertical="center"/>
    </xf>
    <xf numFmtId="0" fontId="25" fillId="0" borderId="6" xfId="159" applyFont="1" applyBorder="1" applyAlignment="1">
      <alignment horizontal="center" vertical="center"/>
    </xf>
    <xf numFmtId="0" fontId="43" fillId="0" borderId="0" xfId="550" applyFont="1" applyFill="1" applyAlignment="1">
      <alignment horizontal="center" vertical="center"/>
    </xf>
    <xf numFmtId="0" fontId="10" fillId="0" borderId="0" xfId="674" applyFont="1" applyFill="1" applyAlignment="1">
      <alignment horizontal="center" vertical="center" shrinkToFit="1"/>
    </xf>
    <xf numFmtId="0" fontId="10" fillId="3" borderId="0" xfId="674" applyFont="1" applyFill="1" applyAlignment="1">
      <alignment horizontal="center" vertical="center" shrinkToFit="1"/>
    </xf>
    <xf numFmtId="0" fontId="10" fillId="0" borderId="0" xfId="674" applyFont="1" applyAlignment="1">
      <alignment horizontal="center" vertical="center" shrinkToFit="1"/>
    </xf>
    <xf numFmtId="0" fontId="34" fillId="2" borderId="0" xfId="674" applyFont="1" applyFill="1" applyAlignment="1">
      <alignment horizontal="center" vertical="center" shrinkToFit="1"/>
    </xf>
    <xf numFmtId="0" fontId="32" fillId="0" borderId="0" xfId="264" applyFont="1" applyAlignment="1">
      <alignment horizontal="center" vertical="center" shrinkToFit="1"/>
    </xf>
    <xf numFmtId="0" fontId="27" fillId="0" borderId="0" xfId="304" applyNumberFormat="1" applyFont="1" applyFill="1" applyAlignment="1" applyProtection="1">
      <alignment horizontal="center" vertical="center" wrapText="1"/>
    </xf>
    <xf numFmtId="0" fontId="27" fillId="0" borderId="0" xfId="1009" applyNumberFormat="1" applyFont="1" applyFill="1" applyAlignment="1" applyProtection="1">
      <alignment horizontal="center" vertical="center" wrapText="1"/>
    </xf>
    <xf numFmtId="0" fontId="27" fillId="0" borderId="0" xfId="1197" applyNumberFormat="1" applyFont="1" applyFill="1" applyAlignment="1" applyProtection="1">
      <alignment horizontal="center" vertical="center" wrapText="1"/>
    </xf>
    <xf numFmtId="0" fontId="27" fillId="0" borderId="0" xfId="1197" applyNumberFormat="1" applyFont="1" applyFill="1" applyAlignment="1" applyProtection="1">
      <alignment horizontal="right" vertical="center" wrapText="1"/>
    </xf>
    <xf numFmtId="0" fontId="2" fillId="0" borderId="0" xfId="1197" applyNumberFormat="1" applyFont="1" applyFill="1" applyAlignment="1" applyProtection="1">
      <alignment horizontal="center" vertical="center" wrapText="1"/>
    </xf>
    <xf numFmtId="0" fontId="19" fillId="0" borderId="0" xfId="0" applyFont="1" applyFill="1" applyBorder="1" applyAlignment="1">
      <alignment horizontal="right" vertical="center" wrapText="1"/>
    </xf>
    <xf numFmtId="0" fontId="25" fillId="0" borderId="1" xfId="0" applyFont="1" applyFill="1" applyBorder="1" applyAlignment="1">
      <alignment horizontal="center" vertical="center" wrapText="1"/>
    </xf>
    <xf numFmtId="0" fontId="22"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19" fillId="0" borderId="0" xfId="0" applyFont="1" applyFill="1" applyBorder="1" applyAlignment="1">
      <alignment vertical="center" wrapText="1"/>
    </xf>
    <xf numFmtId="0" fontId="2"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21" fillId="0" borderId="0" xfId="0" applyFont="1" applyFill="1" applyBorder="1" applyAlignment="1">
      <alignment horizontal="right" vertical="center" wrapText="1"/>
    </xf>
    <xf numFmtId="0" fontId="20"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0" applyFont="1" applyFill="1" applyBorder="1" applyAlignment="1">
      <alignment horizontal="left" vertical="center"/>
    </xf>
    <xf numFmtId="0" fontId="18" fillId="0" borderId="0" xfId="0" applyFont="1" applyFill="1" applyBorder="1" applyAlignment="1">
      <alignment horizontal="center" vertical="center"/>
    </xf>
    <xf numFmtId="0" fontId="19" fillId="0" borderId="0" xfId="0" applyFont="1" applyFill="1" applyBorder="1" applyAlignment="1">
      <alignment horizontal="right" vertical="center"/>
    </xf>
    <xf numFmtId="0" fontId="21" fillId="0" borderId="1" xfId="0" applyFont="1" applyFill="1" applyBorder="1" applyAlignment="1">
      <alignment horizontal="center" vertical="center" wrapText="1"/>
    </xf>
    <xf numFmtId="181" fontId="21" fillId="0" borderId="1" xfId="0" applyNumberFormat="1" applyFont="1" applyFill="1" applyBorder="1" applyAlignment="1">
      <alignment horizontal="left" vertical="center" wrapText="1"/>
    </xf>
    <xf numFmtId="181" fontId="21" fillId="0" borderId="1" xfId="0" applyNumberFormat="1" applyFont="1" applyFill="1" applyBorder="1" applyAlignment="1">
      <alignment horizontal="center" vertical="center" wrapText="1"/>
    </xf>
    <xf numFmtId="0" fontId="10" fillId="0" borderId="0" xfId="1071" applyNumberFormat="1" applyFont="1" applyFill="1" applyBorder="1" applyAlignment="1" applyProtection="1">
      <alignment horizontal="center" vertical="center"/>
    </xf>
    <xf numFmtId="0" fontId="12" fillId="0" borderId="2" xfId="331" applyFont="1" applyFill="1" applyBorder="1" applyAlignment="1">
      <alignment vertical="center" wrapText="1"/>
    </xf>
    <xf numFmtId="0" fontId="12" fillId="0" borderId="3" xfId="331" applyFont="1" applyFill="1" applyBorder="1" applyAlignment="1">
      <alignment vertical="center" wrapText="1"/>
    </xf>
    <xf numFmtId="0" fontId="12" fillId="0" borderId="7" xfId="331" applyFont="1" applyFill="1" applyBorder="1" applyAlignment="1">
      <alignment vertical="center" wrapText="1"/>
    </xf>
    <xf numFmtId="0" fontId="12" fillId="0" borderId="2" xfId="331" applyFont="1" applyFill="1" applyBorder="1" applyAlignment="1">
      <alignment horizontal="left" vertical="center" wrapText="1" indent="1"/>
    </xf>
    <xf numFmtId="0" fontId="12" fillId="0" borderId="3" xfId="331" applyFont="1" applyFill="1" applyBorder="1" applyAlignment="1">
      <alignment horizontal="left" vertical="center" wrapText="1" indent="1"/>
    </xf>
    <xf numFmtId="0" fontId="12" fillId="0" borderId="7" xfId="331" applyFont="1" applyFill="1" applyBorder="1" applyAlignment="1">
      <alignment horizontal="left" vertical="center" wrapText="1" indent="1"/>
    </xf>
    <xf numFmtId="0" fontId="9" fillId="0" borderId="2" xfId="1071" applyFont="1" applyFill="1" applyBorder="1" applyAlignment="1">
      <alignment horizontal="center" vertical="center" wrapText="1"/>
    </xf>
    <xf numFmtId="0" fontId="9" fillId="0" borderId="3" xfId="1071" applyFont="1" applyFill="1" applyBorder="1" applyAlignment="1">
      <alignment horizontal="center" vertical="center" wrapText="1"/>
    </xf>
    <xf numFmtId="0" fontId="9" fillId="0" borderId="7" xfId="1071" applyFont="1" applyFill="1" applyBorder="1" applyAlignment="1">
      <alignment horizontal="center" vertical="center" wrapText="1"/>
    </xf>
    <xf numFmtId="0" fontId="12" fillId="0" borderId="4" xfId="331" applyFont="1" applyFill="1" applyBorder="1" applyAlignment="1">
      <alignment horizontal="center" vertical="center" wrapText="1"/>
    </xf>
    <xf numFmtId="0" fontId="12" fillId="0" borderId="5" xfId="331" applyFont="1" applyFill="1" applyBorder="1" applyAlignment="1">
      <alignment horizontal="center" vertical="center" wrapText="1"/>
    </xf>
    <xf numFmtId="0" fontId="12" fillId="0" borderId="6" xfId="331" applyFont="1" applyFill="1" applyBorder="1" applyAlignment="1">
      <alignment horizontal="center" vertical="center" wrapText="1"/>
    </xf>
    <xf numFmtId="0" fontId="13" fillId="0" borderId="4" xfId="1071" applyFont="1" applyFill="1" applyBorder="1" applyAlignment="1">
      <alignment horizontal="center" vertical="center" wrapText="1"/>
    </xf>
    <xf numFmtId="0" fontId="13" fillId="0" borderId="5" xfId="1071" applyFont="1" applyFill="1" applyBorder="1" applyAlignment="1">
      <alignment horizontal="center" vertical="center" wrapText="1"/>
    </xf>
    <xf numFmtId="0" fontId="13" fillId="0" borderId="6" xfId="1071" applyFont="1" applyFill="1" applyBorder="1" applyAlignment="1">
      <alignment horizontal="center" vertical="center" wrapText="1"/>
    </xf>
    <xf numFmtId="0" fontId="13" fillId="0" borderId="4" xfId="1071" applyFont="1" applyFill="1" applyBorder="1" applyAlignment="1">
      <alignment horizontal="center" vertical="center"/>
    </xf>
    <xf numFmtId="0" fontId="13" fillId="0" borderId="6" xfId="1071" applyFont="1" applyFill="1" applyBorder="1" applyAlignment="1">
      <alignment horizontal="center" vertical="center"/>
    </xf>
    <xf numFmtId="0" fontId="2" fillId="0" borderId="0" xfId="161" applyFont="1" applyFill="1" applyBorder="1" applyAlignment="1">
      <alignment horizontal="center" vertical="center"/>
    </xf>
  </cellXfs>
  <cellStyles count="1283">
    <cellStyle name="_20100326高清市院遂宁检察院1080P配置清单26日改" xfId="487"/>
    <cellStyle name="_Book1" xfId="1001"/>
    <cellStyle name="_Book1_1" xfId="1151"/>
    <cellStyle name="_Book1_2" xfId="1061"/>
    <cellStyle name="_Book1_2 2" xfId="1222"/>
    <cellStyle name="_Book1_2 2 2" xfId="538"/>
    <cellStyle name="_Book1_2 2 2 2" xfId="1072"/>
    <cellStyle name="_Book1_2 2 3" xfId="1083"/>
    <cellStyle name="_Book1_2 3" xfId="976"/>
    <cellStyle name="_Book1_2 3 2" xfId="1035"/>
    <cellStyle name="_Book1_2 4" xfId="742"/>
    <cellStyle name="_Book1_3" xfId="1085"/>
    <cellStyle name="_Book1_3 2" xfId="984"/>
    <cellStyle name="_ET_STYLE_NoName_00_" xfId="1105"/>
    <cellStyle name="_ET_STYLE_NoName_00__Book1" xfId="856"/>
    <cellStyle name="_ET_STYLE_NoName_00__Book1_1" xfId="386"/>
    <cellStyle name="_ET_STYLE_NoName_00__Book1_1 2" xfId="774"/>
    <cellStyle name="_ET_STYLE_NoName_00__Book1_1 2 2" xfId="319"/>
    <cellStyle name="_ET_STYLE_NoName_00__Book1_1 2 2 2" xfId="1217"/>
    <cellStyle name="_ET_STYLE_NoName_00__Book1_1 2 3" xfId="522"/>
    <cellStyle name="_ET_STYLE_NoName_00__Book1_1 3" xfId="1053"/>
    <cellStyle name="_ET_STYLE_NoName_00__Book1_1 3 2" xfId="309"/>
    <cellStyle name="_ET_STYLE_NoName_00__Book1_1 4" xfId="1250"/>
    <cellStyle name="_ET_STYLE_NoName_00__Sheet3" xfId="1156"/>
    <cellStyle name="_关闭破产企业已移交地方管理中小学校退休教师情况明细表(1)" xfId="408"/>
    <cellStyle name="_弱电系统设备配置报价清单" xfId="1119"/>
    <cellStyle name="0,0_x000d__x000a_NA_x000d__x000a_" xfId="1100"/>
    <cellStyle name="0,0_x005f_x000d__x005f_x000a_NA_x005f_x000d__x005f_x000a_" xfId="1026"/>
    <cellStyle name="20% - 强调文字颜色 1 2" xfId="1169"/>
    <cellStyle name="20% - 强调文字颜色 1 2 2" xfId="1050"/>
    <cellStyle name="20% - 强调文字颜色 1 3" xfId="1076"/>
    <cellStyle name="20% - 强调文字颜色 2 2" xfId="1270"/>
    <cellStyle name="20% - 强调文字颜色 2 2 2" xfId="1023"/>
    <cellStyle name="20% - 强调文字颜色 2 3" xfId="1084"/>
    <cellStyle name="20% - 强调文字颜色 3 2" xfId="1022"/>
    <cellStyle name="20% - 强调文字颜色 3 2 2" xfId="1142"/>
    <cellStyle name="20% - 强调文字颜色 3 3" xfId="994"/>
    <cellStyle name="20% - 强调文字颜色 4 2" xfId="285"/>
    <cellStyle name="20% - 强调文字颜色 4 2 2" xfId="961"/>
    <cellStyle name="20% - 强调文字颜色 4 3" xfId="1004"/>
    <cellStyle name="20% - 强调文字颜色 5 2" xfId="734"/>
    <cellStyle name="20% - 强调文字颜色 5 2 2" xfId="1111"/>
    <cellStyle name="20% - 强调文字颜色 5 3" xfId="730"/>
    <cellStyle name="20% - 强调文字颜色 6 2" xfId="580"/>
    <cellStyle name="20% - 强调文字颜色 6 2 2" xfId="862"/>
    <cellStyle name="20% - 强调文字颜色 6 3" xfId="1041"/>
    <cellStyle name="40% - 强调文字颜色 1 2" xfId="1191"/>
    <cellStyle name="40% - 强调文字颜色 1 2 2" xfId="876"/>
    <cellStyle name="40% - 强调文字颜色 1 3" xfId="1147"/>
    <cellStyle name="40% - 强调文字颜色 2 2" xfId="1058"/>
    <cellStyle name="40% - 强调文字颜色 2 2 2" xfId="632"/>
    <cellStyle name="40% - 强调文字颜色 2 3" xfId="424"/>
    <cellStyle name="40% - 强调文字颜色 3 2" xfId="1069"/>
    <cellStyle name="40% - 强调文字颜色 3 2 2" xfId="1166"/>
    <cellStyle name="40% - 强调文字颜色 3 3" xfId="986"/>
    <cellStyle name="40% - 强调文字颜色 4 2" xfId="1263"/>
    <cellStyle name="40% - 强调文字颜色 4 2 2" xfId="979"/>
    <cellStyle name="40% - 强调文字颜色 4 3" xfId="726"/>
    <cellStyle name="40% - 强调文字颜色 5 2" xfId="1014"/>
    <cellStyle name="40% - 强调文字颜色 5 2 2" xfId="974"/>
    <cellStyle name="40% - 强调文字颜色 5 3" xfId="1042"/>
    <cellStyle name="40% - 强调文字颜色 6 2" xfId="1206"/>
    <cellStyle name="40% - 强调文字颜色 6 2 2" xfId="1182"/>
    <cellStyle name="40% - 强调文字颜色 6 3" xfId="1118"/>
    <cellStyle name="60% - 强调文字颜色 1 2" xfId="723"/>
    <cellStyle name="60% - 强调文字颜色 1 2 2" xfId="780"/>
    <cellStyle name="60% - 强调文字颜色 1 2 2 2" xfId="955"/>
    <cellStyle name="60% - 强调文字颜色 1 2 3" xfId="770"/>
    <cellStyle name="60% - 强调文字颜色 1 3" xfId="842"/>
    <cellStyle name="60% - 强调文字颜色 1 3 2" xfId="869"/>
    <cellStyle name="60% - 强调文字颜色 2 2" xfId="481"/>
    <cellStyle name="60% - 强调文字颜色 2 2 2" xfId="1063"/>
    <cellStyle name="60% - 强调文字颜色 2 2 2 2" xfId="1141"/>
    <cellStyle name="60% - 强调文字颜色 2 2 3" xfId="1037"/>
    <cellStyle name="60% - 强调文字颜色 2 3" xfId="824"/>
    <cellStyle name="60% - 强调文字颜色 2 3 2" xfId="819"/>
    <cellStyle name="60% - 强调文字颜色 3 2" xfId="458"/>
    <cellStyle name="60% - 强调文字颜色 3 2 2" xfId="747"/>
    <cellStyle name="60% - 强调文字颜色 3 2 2 2" xfId="741"/>
    <cellStyle name="60% - 强调文字颜色 3 2 3" xfId="759"/>
    <cellStyle name="60% - 强调文字颜色 3 3" xfId="739"/>
    <cellStyle name="60% - 强调文字颜色 3 3 2" xfId="737"/>
    <cellStyle name="60% - 强调文字颜色 4 2" xfId="414"/>
    <cellStyle name="60% - 强调文字颜色 4 2 2" xfId="912"/>
    <cellStyle name="60% - 强调文字颜色 4 2 2 2" xfId="1079"/>
    <cellStyle name="60% - 强调文字颜色 4 2 3" xfId="531"/>
    <cellStyle name="60% - 强调文字颜色 4 3" xfId="702"/>
    <cellStyle name="60% - 强调文字颜色 4 3 2" xfId="1112"/>
    <cellStyle name="60% - 强调文字颜色 5 2" xfId="925"/>
    <cellStyle name="60% - 强调文字颜色 5 2 2" xfId="914"/>
    <cellStyle name="60% - 强调文字颜色 5 2 2 2" xfId="1128"/>
    <cellStyle name="60% - 强调文字颜色 5 2 3" xfId="797"/>
    <cellStyle name="60% - 强调文字颜色 5 3" xfId="604"/>
    <cellStyle name="60% - 强调文字颜色 5 3 2" xfId="849"/>
    <cellStyle name="60% - 强调文字颜色 6 2" xfId="886"/>
    <cellStyle name="60% - 强调文字颜色 6 2 2" xfId="904"/>
    <cellStyle name="60% - 强调文字颜色 6 2 2 2" xfId="667"/>
    <cellStyle name="60% - 强调文字颜色 6 2 3" xfId="1145"/>
    <cellStyle name="60% - 强调文字颜色 6 3" xfId="898"/>
    <cellStyle name="60% - 强调文字颜色 6 3 2" xfId="859"/>
    <cellStyle name="6mal" xfId="290"/>
    <cellStyle name="Accent1" xfId="990"/>
    <cellStyle name="Accent1 - 20%" xfId="893"/>
    <cellStyle name="Accent1 - 20% 2" xfId="602"/>
    <cellStyle name="Accent1 - 20% 2 2" xfId="837"/>
    <cellStyle name="Accent1 - 20% 3" xfId="1239"/>
    <cellStyle name="Accent1 - 40%" xfId="884"/>
    <cellStyle name="Accent1 - 40% 2" xfId="1231"/>
    <cellStyle name="Accent1 - 40% 2 2" xfId="1019"/>
    <cellStyle name="Accent1 - 40% 3" xfId="877"/>
    <cellStyle name="Accent1 - 60%" xfId="1120"/>
    <cellStyle name="Accent1 - 60% 2" xfId="917"/>
    <cellStyle name="Accent1 - 60% 2 2" xfId="1044"/>
    <cellStyle name="Accent1 - 60% 3" xfId="1167"/>
    <cellStyle name="Accent1 2" xfId="640"/>
    <cellStyle name="Accent1 2 2" xfId="872"/>
    <cellStyle name="Accent1 3" xfId="1187"/>
    <cellStyle name="Accent1 3 2" xfId="434"/>
    <cellStyle name="Accent1 4" xfId="559"/>
    <cellStyle name="Accent1 4 2" xfId="406"/>
    <cellStyle name="Accent1 5" xfId="995"/>
    <cellStyle name="Accent1 5 2" xfId="403"/>
    <cellStyle name="Accent1 6" xfId="1152"/>
    <cellStyle name="Accent1 7" xfId="1067"/>
    <cellStyle name="Accent1 8" xfId="858"/>
    <cellStyle name="Accent1 9" xfId="830"/>
    <cellStyle name="Accent2" xfId="853"/>
    <cellStyle name="Accent2 - 20%" xfId="1249"/>
    <cellStyle name="Accent2 - 20% 2" xfId="1146"/>
    <cellStyle name="Accent2 - 20% 2 2" xfId="1097"/>
    <cellStyle name="Accent2 - 20% 3" xfId="1221"/>
    <cellStyle name="Accent2 - 40%" xfId="1028"/>
    <cellStyle name="Accent2 - 40% 2" xfId="1130"/>
    <cellStyle name="Accent2 - 40% 2 2" xfId="773"/>
    <cellStyle name="Accent2 - 40% 3" xfId="1136"/>
    <cellStyle name="Accent2 - 60%" xfId="1060"/>
    <cellStyle name="Accent2 - 60% 2" xfId="834"/>
    <cellStyle name="Accent2 - 60% 2 2" xfId="832"/>
    <cellStyle name="Accent2 - 60% 3" xfId="1016"/>
    <cellStyle name="Accent2 2" xfId="826"/>
    <cellStyle name="Accent2 2 2" xfId="820"/>
    <cellStyle name="Accent2 3" xfId="945"/>
    <cellStyle name="Accent2 3 2" xfId="813"/>
    <cellStyle name="Accent2 4" xfId="1005"/>
    <cellStyle name="Accent2 4 2" xfId="962"/>
    <cellStyle name="Accent2 5" xfId="1002"/>
    <cellStyle name="Accent2 5 2" xfId="1198"/>
    <cellStyle name="Accent2 6" xfId="938"/>
    <cellStyle name="Accent2 7" xfId="827"/>
    <cellStyle name="Accent2 8" xfId="626"/>
    <cellStyle name="Accent2 9" xfId="396"/>
    <cellStyle name="Accent3" xfId="803"/>
    <cellStyle name="Accent3 - 20%" xfId="432"/>
    <cellStyle name="Accent3 - 20% 2" xfId="967"/>
    <cellStyle name="Accent3 - 20% 2 2" xfId="757"/>
    <cellStyle name="Accent3 - 20% 3" xfId="790"/>
    <cellStyle name="Accent3 - 40%" xfId="717"/>
    <cellStyle name="Accent3 - 40% 2" xfId="446"/>
    <cellStyle name="Accent3 - 40% 2 2" xfId="658"/>
    <cellStyle name="Accent3 - 40% 3" xfId="776"/>
    <cellStyle name="Accent3 - 60%" xfId="758"/>
    <cellStyle name="Accent3 - 60% 2" xfId="752"/>
    <cellStyle name="Accent3 - 60% 2 2" xfId="743"/>
    <cellStyle name="Accent3 - 60% 3" xfId="760"/>
    <cellStyle name="Accent3 2" xfId="740"/>
    <cellStyle name="Accent3 2 2" xfId="738"/>
    <cellStyle name="Accent3 3" xfId="806"/>
    <cellStyle name="Accent3 3 2" xfId="736"/>
    <cellStyle name="Accent3 4" xfId="735"/>
    <cellStyle name="Accent3 4 2" xfId="1108"/>
    <cellStyle name="Accent3 5" xfId="732"/>
    <cellStyle name="Accent3 5 2" xfId="891"/>
    <cellStyle name="Accent3 6" xfId="709"/>
    <cellStyle name="Accent3 7" xfId="1185"/>
    <cellStyle name="Accent3 8" xfId="1258"/>
    <cellStyle name="Accent3 9" xfId="948"/>
    <cellStyle name="Accent4" xfId="708"/>
    <cellStyle name="Accent4 - 20%" xfId="704"/>
    <cellStyle name="Accent4 - 20% 2" xfId="754"/>
    <cellStyle name="Accent4 - 20% 2 2" xfId="746"/>
    <cellStyle name="Accent4 - 20% 3" xfId="703"/>
    <cellStyle name="Accent4 - 40%" xfId="491"/>
    <cellStyle name="Accent4 - 40% 2" xfId="1103"/>
    <cellStyle name="Accent4 - 40% 2 2" xfId="769"/>
    <cellStyle name="Accent4 - 40% 3" xfId="690"/>
    <cellStyle name="Accent4 - 60%" xfId="762"/>
    <cellStyle name="Accent4 - 60% 2" xfId="688"/>
    <cellStyle name="Accent4 - 60% 2 2" xfId="705"/>
    <cellStyle name="Accent4 - 60% 3" xfId="987"/>
    <cellStyle name="Accent4 2" xfId="472"/>
    <cellStyle name="Accent4 2 2" xfId="1113"/>
    <cellStyle name="Accent4 3" xfId="682"/>
    <cellStyle name="Accent4 3 2" xfId="761"/>
    <cellStyle name="Accent4 4" xfId="1255"/>
    <cellStyle name="Accent4 4 2" xfId="861"/>
    <cellStyle name="Accent4 5" xfId="1040"/>
    <cellStyle name="Accent4 5 2" xfId="753"/>
    <cellStyle name="Accent4 6" xfId="1179"/>
    <cellStyle name="Accent4 7" xfId="676"/>
    <cellStyle name="Accent4 8" xfId="673"/>
    <cellStyle name="Accent4 9" xfId="1143"/>
    <cellStyle name="Accent5" xfId="890"/>
    <cellStyle name="Accent5 - 20%" xfId="903"/>
    <cellStyle name="Accent5 - 20% 2" xfId="668"/>
    <cellStyle name="Accent5 - 20% 2 2" xfId="663"/>
    <cellStyle name="Accent5 - 20% 3" xfId="1190"/>
    <cellStyle name="Accent5 - 40%" xfId="661"/>
    <cellStyle name="Accent5 - 40% 2" xfId="939"/>
    <cellStyle name="Accent5 - 40% 2 2" xfId="937"/>
    <cellStyle name="Accent5 - 40% 3" xfId="829"/>
    <cellStyle name="Accent5 - 60%" xfId="659"/>
    <cellStyle name="Accent5 - 60% 2" xfId="654"/>
    <cellStyle name="Accent5 - 60% 2 2" xfId="1175"/>
    <cellStyle name="Accent5 - 60% 3" xfId="924"/>
    <cellStyle name="Accent5 2" xfId="909"/>
    <cellStyle name="Accent5 2 2" xfId="907"/>
    <cellStyle name="Accent5 3" xfId="653"/>
    <cellStyle name="Accent5 3 2" xfId="650"/>
    <cellStyle name="Accent5 4" xfId="916"/>
    <cellStyle name="Accent5 4 2" xfId="941"/>
    <cellStyle name="Accent5 5" xfId="989"/>
    <cellStyle name="Accent5 5 2" xfId="641"/>
    <cellStyle name="Accent5 6" xfId="852"/>
    <cellStyle name="Accent5 7" xfId="802"/>
    <cellStyle name="Accent5 8" xfId="707"/>
    <cellStyle name="Accent5 9" xfId="889"/>
    <cellStyle name="Accent6" xfId="983"/>
    <cellStyle name="Accent6 - 20%" xfId="878"/>
    <cellStyle name="Accent6 - 20% 2" xfId="436"/>
    <cellStyle name="Accent6 - 20% 2 2" xfId="864"/>
    <cellStyle name="Accent6 - 20% 3" xfId="1074"/>
    <cellStyle name="Accent6 - 40%" xfId="714"/>
    <cellStyle name="Accent6 - 40% 2" xfId="729"/>
    <cellStyle name="Accent6 - 40% 2 2" xfId="902"/>
    <cellStyle name="Accent6 - 40% 3" xfId="896"/>
    <cellStyle name="Accent6 - 60%" xfId="1245"/>
    <cellStyle name="Accent6 - 60% 2" xfId="627"/>
    <cellStyle name="Accent6 - 60% 2 2" xfId="1107"/>
    <cellStyle name="Accent6 - 60% 3" xfId="397"/>
    <cellStyle name="Accent6 2" xfId="587"/>
    <cellStyle name="Accent6 2 2" xfId="956"/>
    <cellStyle name="Accent6 3" xfId="469"/>
    <cellStyle name="Accent6 3 2" xfId="1095"/>
    <cellStyle name="Accent6 4" xfId="1174"/>
    <cellStyle name="Accent6 4 2" xfId="713"/>
    <cellStyle name="Accent6 5" xfId="1134"/>
    <cellStyle name="Accent6 5 2" xfId="935"/>
    <cellStyle name="Accent6 6" xfId="1126"/>
    <cellStyle name="Accent6 7" xfId="710"/>
    <cellStyle name="Accent6 8" xfId="625"/>
    <cellStyle name="Accent6 9" xfId="879"/>
    <cellStyle name="args.style" xfId="959"/>
    <cellStyle name="Category" xfId="463"/>
    <cellStyle name="Category 2" xfId="647"/>
    <cellStyle name="ColLevel_0" xfId="982"/>
    <cellStyle name="Comma [0]_!!!GO" xfId="569"/>
    <cellStyle name="comma zerodec" xfId="883"/>
    <cellStyle name="Comma_!!!GO" xfId="1144"/>
    <cellStyle name="Currency [0]_!!!GO" xfId="921"/>
    <cellStyle name="Currency_!!!GO" xfId="731"/>
    <cellStyle name="Currency1" xfId="621"/>
    <cellStyle name="Date" xfId="810"/>
    <cellStyle name="Date 2" xfId="620"/>
    <cellStyle name="Date 2 2" xfId="618"/>
    <cellStyle name="Date 3" xfId="506"/>
    <cellStyle name="Dollar (zero dec)" xfId="615"/>
    <cellStyle name="Grey" xfId="613"/>
    <cellStyle name="Header1" xfId="603"/>
    <cellStyle name="Header1 2" xfId="838"/>
    <cellStyle name="Header2" xfId="1240"/>
    <cellStyle name="Header2 2" xfId="1070"/>
    <cellStyle name="Header2 2 2" xfId="600"/>
    <cellStyle name="Header2 3" xfId="599"/>
    <cellStyle name="Input [yellow]" xfId="795"/>
    <cellStyle name="Input [yellow] 2" xfId="1274"/>
    <cellStyle name="Input [yellow] 2 2" xfId="1219"/>
    <cellStyle name="Input [yellow] 2 2 2" xfId="1257"/>
    <cellStyle name="Input [yellow] 2 3" xfId="362"/>
    <cellStyle name="Input [yellow] 3" xfId="788"/>
    <cellStyle name="Input [yellow] 3 2" xfId="594"/>
    <cellStyle name="Input [yellow] 4" xfId="791"/>
    <cellStyle name="Input Cells" xfId="591"/>
    <cellStyle name="Linked Cells" xfId="635"/>
    <cellStyle name="Millares [0]_96 Risk" xfId="586"/>
    <cellStyle name="Millares_96 Risk" xfId="581"/>
    <cellStyle name="Milliers [0]_!!!GO" xfId="593"/>
    <cellStyle name="Milliers_!!!GO" xfId="964"/>
    <cellStyle name="Moneda [0]_96 Risk" xfId="1092"/>
    <cellStyle name="Moneda_96 Risk" xfId="931"/>
    <cellStyle name="Month" xfId="1164"/>
    <cellStyle name="Month 2" xfId="638"/>
    <cellStyle name="Mon閠aire [0]_!!!GO" xfId="523"/>
    <cellStyle name="Mon閠aire_!!!GO" xfId="1020"/>
    <cellStyle name="New Times Roman" xfId="1068"/>
    <cellStyle name="no dec" xfId="1127"/>
    <cellStyle name="no dec 2" xfId="573"/>
    <cellStyle name="no dec 2 2" xfId="1200"/>
    <cellStyle name="no dec 3" xfId="570"/>
    <cellStyle name="Normal" xfId="380"/>
    <cellStyle name="Normal - Style1" xfId="568"/>
    <cellStyle name="Normal_!!!GO" xfId="355"/>
    <cellStyle name="per.style" xfId="567"/>
    <cellStyle name="Percent [2]" xfId="687"/>
    <cellStyle name="Percent [2] 2" xfId="359"/>
    <cellStyle name="Percent_!!!GO" xfId="288"/>
    <cellStyle name="Pourcentage_pldt" xfId="562"/>
    <cellStyle name="PSChar" xfId="683"/>
    <cellStyle name="PSChar 2" xfId="516"/>
    <cellStyle name="PSDate" xfId="528"/>
    <cellStyle name="PSDate 2" xfId="1168"/>
    <cellStyle name="PSDec" xfId="905"/>
    <cellStyle name="PSDec 2" xfId="557"/>
    <cellStyle name="PSHeading" xfId="1248"/>
    <cellStyle name="PSHeading 2" xfId="577"/>
    <cellStyle name="PSHeading 2 2" xfId="572"/>
    <cellStyle name="PSHeading 2 2 2" xfId="926"/>
    <cellStyle name="PSHeading 2 2 3" xfId="553"/>
    <cellStyle name="PSHeading 2 3" xfId="1228"/>
    <cellStyle name="PSHeading 2 4" xfId="547"/>
    <cellStyle name="PSHeading 3" xfId="544"/>
    <cellStyle name="PSHeading 3 2" xfId="389"/>
    <cellStyle name="PSHeading 3 3" xfId="384"/>
    <cellStyle name="PSHeading 4" xfId="1244"/>
    <cellStyle name="PSHeading 5" xfId="691"/>
    <cellStyle name="PSInt" xfId="351"/>
    <cellStyle name="PSInt 2" xfId="1007"/>
    <cellStyle name="PSSpacer" xfId="965"/>
    <cellStyle name="PSSpacer 2" xfId="809"/>
    <cellStyle name="RowLevel_0" xfId="906"/>
    <cellStyle name="sstot" xfId="745"/>
    <cellStyle name="sstot 2" xfId="541"/>
    <cellStyle name="Standard_AREAS" xfId="539"/>
    <cellStyle name="t" xfId="818"/>
    <cellStyle name="t 2" xfId="536"/>
    <cellStyle name="t_HVAC Equipment (3)" xfId="1057"/>
    <cellStyle name="t_HVAC Equipment (3) 2" xfId="418"/>
    <cellStyle name="百分比" xfId="589" builtinId="5"/>
    <cellStyle name="百分比 10" xfId="1089"/>
    <cellStyle name="百分比 2" xfId="727"/>
    <cellStyle name="百分比 2 10" xfId="913"/>
    <cellStyle name="百分比 2 10 2" xfId="1080"/>
    <cellStyle name="百分比 2 11" xfId="532"/>
    <cellStyle name="百分比 2 11 2" xfId="525"/>
    <cellStyle name="百分比 2 12" xfId="518"/>
    <cellStyle name="百分比 2 2" xfId="778"/>
    <cellStyle name="百分比 2 2 2" xfId="953"/>
    <cellStyle name="百分比 2 2 2 2" xfId="1091"/>
    <cellStyle name="百分比 2 2 2 2 2" xfId="1233"/>
    <cellStyle name="百分比 2 2 2 3" xfId="700"/>
    <cellStyle name="百分比 2 2 3" xfId="440"/>
    <cellStyle name="百分比 2 2 3 2" xfId="583"/>
    <cellStyle name="百分比 2 2 4" xfId="437"/>
    <cellStyle name="百分比 2 2 4 2" xfId="865"/>
    <cellStyle name="百分比 2 2 5" xfId="1075"/>
    <cellStyle name="百分比 2 3" xfId="767"/>
    <cellStyle name="百分比 2 3 2" xfId="1106"/>
    <cellStyle name="百分比 2 3 2 2" xfId="936"/>
    <cellStyle name="百分比 2 3 2 2 2" xfId="839"/>
    <cellStyle name="百分比 2 3 2 3" xfId="701"/>
    <cellStyle name="百分比 2 3 3" xfId="429"/>
    <cellStyle name="百分比 2 3 3 2" xfId="786"/>
    <cellStyle name="百分比 2 3 4" xfId="426"/>
    <cellStyle name="百分比 2 3 4 2" xfId="885"/>
    <cellStyle name="百分比 2 3 5" xfId="529"/>
    <cellStyle name="百分比 2 4" xfId="1051"/>
    <cellStyle name="百分比 2 4 2" xfId="1266"/>
    <cellStyle name="百分比 2 4 2 2" xfId="695"/>
    <cellStyle name="百分比 2 4 3" xfId="420"/>
    <cellStyle name="百分比 2 4 3 2" xfId="514"/>
    <cellStyle name="百分比 2 4 4" xfId="416"/>
    <cellStyle name="百分比 2 5" xfId="1246"/>
    <cellStyle name="百分比 2 5 2" xfId="576"/>
    <cellStyle name="百分比 2 6" xfId="1155"/>
    <cellStyle name="百分比 2 6 2" xfId="765"/>
    <cellStyle name="百分比 2 7" xfId="1269"/>
    <cellStyle name="百分比 2 7 2" xfId="796"/>
    <cellStyle name="百分比 2 8" xfId="950"/>
    <cellStyle name="百分比 2 8 2" xfId="1202"/>
    <cellStyle name="百分比 2 9" xfId="969"/>
    <cellStyle name="百分比 2 9 2" xfId="718"/>
    <cellStyle name="百分比 2 9 2 2" xfId="781"/>
    <cellStyle name="百分比 2 9 3" xfId="843"/>
    <cellStyle name="百分比 3" xfId="840"/>
    <cellStyle name="百分比 3 2" xfId="614"/>
    <cellStyle name="百分比 3 2 2" xfId="1205"/>
    <cellStyle name="百分比 3 3" xfId="1277"/>
    <cellStyle name="百分比 3 3 2" xfId="1011"/>
    <cellStyle name="百分比 3 4" xfId="1235"/>
    <cellStyle name="百分比 4" xfId="1188"/>
    <cellStyle name="百分比 4 2" xfId="1137"/>
    <cellStyle name="百分比 4 2 2" xfId="1045"/>
    <cellStyle name="百分比 4 3" xfId="792"/>
    <cellStyle name="百分比 5" xfId="1021"/>
    <cellStyle name="百分比 5 2" xfId="612"/>
    <cellStyle name="百分比 6" xfId="997"/>
    <cellStyle name="百分比 6 2" xfId="1159"/>
    <cellStyle name="百分比 7" xfId="509"/>
    <cellStyle name="百分比 7 2" xfId="520"/>
    <cellStyle name="百分比 8" xfId="1065"/>
    <cellStyle name="百分比 8 2" xfId="510"/>
    <cellStyle name="百分比 9" xfId="854"/>
    <cellStyle name="百分比 9 2" xfId="373"/>
    <cellStyle name="捠壿 [0.00]_Region Orders (2)" xfId="633"/>
    <cellStyle name="捠壿_Region Orders (2)" xfId="515"/>
    <cellStyle name="编号" xfId="857"/>
    <cellStyle name="编号 2" xfId="655"/>
    <cellStyle name="编号 2 2" xfId="558"/>
    <cellStyle name="编号 2 2 2" xfId="601"/>
    <cellStyle name="编号 2 3" xfId="500"/>
    <cellStyle name="编号 3" xfId="844"/>
    <cellStyle name="编号 3 2" xfId="875"/>
    <cellStyle name="编号 4" xfId="1176"/>
    <cellStyle name="标题 1 2" xfId="1212"/>
    <cellStyle name="标题 1 2 2" xfId="679"/>
    <cellStyle name="标题 1 2 2 2" xfId="1029"/>
    <cellStyle name="标题 1 2 3" xfId="675"/>
    <cellStyle name="标题 1 2 4" xfId="670"/>
    <cellStyle name="标题 1 3" xfId="784"/>
    <cellStyle name="标题 1 3 2" xfId="332"/>
    <cellStyle name="标题 1 3 2 2" xfId="329"/>
    <cellStyle name="标题 1 3 3" xfId="502"/>
    <cellStyle name="标题 1 3 4" xfId="631"/>
    <cellStyle name="标题 1 4" xfId="993"/>
    <cellStyle name="标题 1 4 2" xfId="1124"/>
    <cellStyle name="标题 1 4 2 2" xfId="920"/>
    <cellStyle name="标题 1 4 3" xfId="1116"/>
    <cellStyle name="标题 1 4 4" xfId="624"/>
    <cellStyle name="标题 1 5" xfId="1101"/>
    <cellStyle name="标题 1 5 2" xfId="1214"/>
    <cellStyle name="标题 1 5 3" xfId="1260"/>
    <cellStyle name="标题 1 6" xfId="868"/>
    <cellStyle name="标题 1 7" xfId="722"/>
    <cellStyle name="标题 10" xfId="526"/>
    <cellStyle name="标题 2 2" xfId="607"/>
    <cellStyle name="标题 2 2 2" xfId="513"/>
    <cellStyle name="标题 2 2 2 2" xfId="716"/>
    <cellStyle name="标题 2 2 3" xfId="511"/>
    <cellStyle name="标题 2 2 4" xfId="968"/>
    <cellStyle name="标题 2 3" xfId="646"/>
    <cellStyle name="标题 2 3 2" xfId="496"/>
    <cellStyle name="标题 2 3 2 2" xfId="494"/>
    <cellStyle name="标题 2 3 3" xfId="656"/>
    <cellStyle name="标题 2 3 4" xfId="846"/>
    <cellStyle name="标题 2 4" xfId="1032"/>
    <cellStyle name="标题 2 4 2" xfId="497"/>
    <cellStyle name="标题 2 4 2 2" xfId="493"/>
    <cellStyle name="标题 2 4 3" xfId="489"/>
    <cellStyle name="标题 2 4 4" xfId="488"/>
    <cellStyle name="标题 2 5" xfId="484"/>
    <cellStyle name="标题 2 5 2" xfId="479"/>
    <cellStyle name="标题 2 5 3" xfId="815"/>
    <cellStyle name="标题 2 6" xfId="1252"/>
    <cellStyle name="标题 2 7" xfId="482"/>
    <cellStyle name="标题 3 2" xfId="505"/>
    <cellStyle name="标题 3 2 2" xfId="477"/>
    <cellStyle name="标题 3 2 2 2" xfId="492"/>
    <cellStyle name="标题 3 2 3" xfId="473"/>
    <cellStyle name="标题 3 2 4" xfId="681"/>
    <cellStyle name="标题 3 3" xfId="644"/>
    <cellStyle name="标题 3 3 2" xfId="1052"/>
    <cellStyle name="标题 3 3 2 2" xfId="1265"/>
    <cellStyle name="标题 3 3 3" xfId="908"/>
    <cellStyle name="标题 3 3 4" xfId="652"/>
    <cellStyle name="标题 3 4" xfId="871"/>
    <cellStyle name="标题 3 4 2" xfId="1234"/>
    <cellStyle name="标题 3 4 2 2" xfId="1203"/>
    <cellStyle name="标题 3 4 3" xfId="588"/>
    <cellStyle name="标题 3 4 4" xfId="470"/>
    <cellStyle name="标题 3 5" xfId="552"/>
    <cellStyle name="标题 3 5 2" xfId="467"/>
    <cellStyle name="标题 3 5 3" xfId="465"/>
    <cellStyle name="标题 3 6" xfId="464"/>
    <cellStyle name="标题 3 7" xfId="459"/>
    <cellStyle name="标题 4 2" xfId="455"/>
    <cellStyle name="标题 4 2 2" xfId="1082"/>
    <cellStyle name="标题 4 2 2 2" xfId="660"/>
    <cellStyle name="标题 4 2 3" xfId="451"/>
    <cellStyle name="标题 4 2 4" xfId="447"/>
    <cellStyle name="标题 4 3" xfId="444"/>
    <cellStyle name="标题 4 3 2" xfId="441"/>
    <cellStyle name="标题 4 3 2 2" xfId="584"/>
    <cellStyle name="标题 4 3 3" xfId="438"/>
    <cellStyle name="标题 4 3 4" xfId="1073"/>
    <cellStyle name="标题 4 4" xfId="435"/>
    <cellStyle name="标题 4 4 2" xfId="430"/>
    <cellStyle name="标题 4 4 2 2" xfId="787"/>
    <cellStyle name="标题 4 4 3" xfId="427"/>
    <cellStyle name="标题 4 4 4" xfId="527"/>
    <cellStyle name="标题 4 5" xfId="423"/>
    <cellStyle name="标题 4 5 2" xfId="421"/>
    <cellStyle name="标题 4 5 3" xfId="417"/>
    <cellStyle name="标题 4 6" xfId="1193"/>
    <cellStyle name="标题 4 7" xfId="415"/>
    <cellStyle name="标题 5" xfId="413"/>
    <cellStyle name="标题 5 2" xfId="411"/>
    <cellStyle name="标题 5 2 2" xfId="1043"/>
    <cellStyle name="标题 5 3" xfId="409"/>
    <cellStyle name="标题 5 4" xfId="407"/>
    <cellStyle name="标题 6" xfId="911"/>
    <cellStyle name="标题 6 2" xfId="1030"/>
    <cellStyle name="标题 6 2 2" xfId="286"/>
    <cellStyle name="标题 6 3" xfId="1226"/>
    <cellStyle name="标题 6 4" xfId="404"/>
    <cellStyle name="标题 7" xfId="530"/>
    <cellStyle name="标题 7 2" xfId="524"/>
    <cellStyle name="标题 7 2 2" xfId="1272"/>
    <cellStyle name="标题 7 3" xfId="597"/>
    <cellStyle name="标题 7 4" xfId="685"/>
    <cellStyle name="标题 8" xfId="517"/>
    <cellStyle name="标题 8 2" xfId="449"/>
    <cellStyle name="标题 8 3" xfId="808"/>
    <cellStyle name="标题 9" xfId="1086"/>
    <cellStyle name="标题1" xfId="918"/>
    <cellStyle name="标题1 2" xfId="998"/>
    <cellStyle name="标题1 2 2" xfId="402"/>
    <cellStyle name="标题1 2 2 2" xfId="401"/>
    <cellStyle name="标题1 2 3" xfId="400"/>
    <cellStyle name="标题1 3" xfId="860"/>
    <cellStyle name="标题1 3 2" xfId="1024"/>
    <cellStyle name="标题1 4" xfId="1031"/>
    <cellStyle name="表标题" xfId="398"/>
    <cellStyle name="表标题 2" xfId="395"/>
    <cellStyle name="部门" xfId="1161"/>
    <cellStyle name="部门 2" xfId="1199"/>
    <cellStyle name="部门 2 2" xfId="507"/>
    <cellStyle name="部门 2 2 2" xfId="1140"/>
    <cellStyle name="部门 2 3" xfId="793"/>
    <cellStyle name="部门 3" xfId="821"/>
    <cellStyle name="部门 3 2" xfId="608"/>
    <cellStyle name="部门 4" xfId="942"/>
    <cellStyle name="差 2" xfId="394"/>
    <cellStyle name="差 2 2" xfId="391"/>
    <cellStyle name="差 2 2 2" xfId="1150"/>
    <cellStyle name="差 2 3" xfId="387"/>
    <cellStyle name="差 2 4" xfId="383"/>
    <cellStyle name="差 3" xfId="1241"/>
    <cellStyle name="差 3 2" xfId="1133"/>
    <cellStyle name="差 3 2 2" xfId="379"/>
    <cellStyle name="差 3 3" xfId="666"/>
    <cellStyle name="差 3 4" xfId="323"/>
    <cellStyle name="差 4" xfId="1131"/>
    <cellStyle name="差 4 2" xfId="378"/>
    <cellStyle name="差 4 2 2" xfId="377"/>
    <cellStyle name="差 4 3" xfId="376"/>
    <cellStyle name="差 4 4" xfId="1055"/>
    <cellStyle name="差 5" xfId="664"/>
    <cellStyle name="差 5 2" xfId="662"/>
    <cellStyle name="差 5 3" xfId="1121"/>
    <cellStyle name="差 6" xfId="556"/>
    <cellStyle name="差 7" xfId="1148"/>
    <cellStyle name="差 8" xfId="375"/>
    <cellStyle name="差_0502通海县" xfId="1163"/>
    <cellStyle name="差_0502通海县 2" xfId="1104"/>
    <cellStyle name="差_0502通海县 2 2" xfId="975"/>
    <cellStyle name="差_0502通海县 3" xfId="374"/>
    <cellStyle name="差_0605石屏" xfId="546"/>
    <cellStyle name="差_0605石屏 2" xfId="405"/>
    <cellStyle name="差_0605石屏 2 2" xfId="372"/>
    <cellStyle name="差_0605石屏 3" xfId="371"/>
    <cellStyle name="差_0605石屏县" xfId="563"/>
    <cellStyle name="差_0605石屏县 2" xfId="1125"/>
    <cellStyle name="差_0605石屏县 2 2" xfId="922"/>
    <cellStyle name="差_0605石屏县 3" xfId="711"/>
    <cellStyle name="差_1110洱源" xfId="370"/>
    <cellStyle name="差_1110洱源 2" xfId="949"/>
    <cellStyle name="差_1110洱源 2 2" xfId="425"/>
    <cellStyle name="差_1110洱源 3" xfId="1010"/>
    <cellStyle name="差_11大理" xfId="369"/>
    <cellStyle name="差_11大理 2" xfId="1280"/>
    <cellStyle name="差_11大理 2 2" xfId="368"/>
    <cellStyle name="差_11大理 3" xfId="811"/>
    <cellStyle name="差_2007年地州资金往来对账表" xfId="366"/>
    <cellStyle name="差_2007年地州资金往来对账表 2" xfId="364"/>
    <cellStyle name="差_2007年地州资金往来对账表 2 2" xfId="363"/>
    <cellStyle name="差_2007年地州资金往来对账表 3" xfId="361"/>
    <cellStyle name="差_2008年地州对账表(国库资金）" xfId="360"/>
    <cellStyle name="差_2008年地州对账表(国库资金） 2" xfId="357"/>
    <cellStyle name="差_2008年地州对账表(国库资金） 2 2" xfId="1184"/>
    <cellStyle name="差_2008年地州对账表(国库资金） 3" xfId="356"/>
    <cellStyle name="差_Book1" xfId="354"/>
    <cellStyle name="差_Book1 2" xfId="1122"/>
    <cellStyle name="差_M01-1" xfId="1230"/>
    <cellStyle name="差_M01-1 2" xfId="1017"/>
    <cellStyle name="差_M01-1 2 2" xfId="561"/>
    <cellStyle name="差_M01-1 3" xfId="352"/>
    <cellStyle name="常规" xfId="0" builtinId="0"/>
    <cellStyle name="常规 10" xfId="555"/>
    <cellStyle name="常规 10 2" xfId="349"/>
    <cellStyle name="常规 10 2 2" xfId="882"/>
    <cellStyle name="常规 10 2 2 2" xfId="348"/>
    <cellStyle name="常规 10 2 3" xfId="346"/>
    <cellStyle name="常规 10 2_报预算局：2016年云南省及省本级1-7月社保基金预算执行情况表（0823）" xfId="341"/>
    <cellStyle name="常规 10 3" xfId="957"/>
    <cellStyle name="常规 10 41" xfId="817"/>
    <cellStyle name="常规 10 41 2" xfId="535"/>
    <cellStyle name="常规 11" xfId="339"/>
    <cellStyle name="常规 11 2" xfId="344"/>
    <cellStyle name="常规 11 2 2" xfId="800"/>
    <cellStyle name="常规 11 3" xfId="1197"/>
    <cellStyle name="常规 11 3 2" xfId="336"/>
    <cellStyle name="常规 11 4" xfId="1211"/>
    <cellStyle name="常规 12" xfId="333"/>
    <cellStyle name="常规 12 2" xfId="330"/>
    <cellStyle name="常规 13" xfId="503"/>
    <cellStyle name="常规 13 2" xfId="475"/>
    <cellStyle name="常规 14" xfId="630"/>
    <cellStyle name="常规 14 2" xfId="1049"/>
    <cellStyle name="常规 15" xfId="928"/>
    <cellStyle name="常规 15 2" xfId="1009"/>
    <cellStyle name="常规 15 2 2" xfId="985"/>
    <cellStyle name="常规 15 3" xfId="590"/>
    <cellStyle name="常规 16" xfId="550"/>
    <cellStyle name="常规 16 2" xfId="466"/>
    <cellStyle name="常规 17" xfId="462"/>
    <cellStyle name="常规 17 2" xfId="326"/>
    <cellStyle name="常规 17 2 2" xfId="324"/>
    <cellStyle name="常规 17 3" xfId="321"/>
    <cellStyle name="常规 18" xfId="457"/>
    <cellStyle name="常规 18 2" xfId="317"/>
    <cellStyle name="常规 18 2 2" xfId="314"/>
    <cellStyle name="常规 18 3" xfId="311"/>
    <cellStyle name="常规 19" xfId="307"/>
    <cellStyle name="常规 19 10" xfId="671"/>
    <cellStyle name="常规 19 2" xfId="304"/>
    <cellStyle name="常规 19 2 2" xfId="301"/>
    <cellStyle name="常规 19 3" xfId="299"/>
    <cellStyle name="常规 2" xfId="295"/>
    <cellStyle name="常规 2 10" xfId="292"/>
    <cellStyle name="常规 2 10 2" xfId="291"/>
    <cellStyle name="常规 2 11" xfId="390"/>
    <cellStyle name="常规 2 11 2" xfId="1149"/>
    <cellStyle name="常规 2 12" xfId="385"/>
    <cellStyle name="常规 2 12 2" xfId="1114"/>
    <cellStyle name="常规 2 13" xfId="381"/>
    <cellStyle name="常规 2 13 2" xfId="289"/>
    <cellStyle name="常规 2 14" xfId="287"/>
    <cellStyle name="常规 2 14 2" xfId="960"/>
    <cellStyle name="常规 2 15" xfId="1003"/>
    <cellStyle name="常规 2 15 2" xfId="1"/>
    <cellStyle name="常规 2 16" xfId="751"/>
    <cellStyle name="常规 2 2" xfId="749"/>
    <cellStyle name="常规 2 2 11" xfId="804"/>
    <cellStyle name="常规 2 2 11 2" xfId="629"/>
    <cellStyle name="常规 2 2 2" xfId="284"/>
    <cellStyle name="常规 2 2 2 2" xfId="320"/>
    <cellStyle name="常规 2 2 2 2 2" xfId="1054"/>
    <cellStyle name="常规 2 2 2 2 2 2" xfId="1267"/>
    <cellStyle name="常规 2 2 2 2 3" xfId="283"/>
    <cellStyle name="常规 2 2 2 3" xfId="521"/>
    <cellStyle name="常规 2 2 2 3 2" xfId="1271"/>
    <cellStyle name="常规 2 2 2 4" xfId="596"/>
    <cellStyle name="常规 2 2 2 4 2" xfId="282"/>
    <cellStyle name="常规 2 2 2 5" xfId="684"/>
    <cellStyle name="常规 2 2 3" xfId="279"/>
    <cellStyle name="常规 2 2 3 2" xfId="310"/>
    <cellStyle name="常规 2 2 3 2 2" xfId="278"/>
    <cellStyle name="常规 2 2 3 3" xfId="448"/>
    <cellStyle name="常规 2 2 3 3 2" xfId="1066"/>
    <cellStyle name="常规 2 2 3 4" xfId="807"/>
    <cellStyle name="常规 2 2 4" xfId="277"/>
    <cellStyle name="常规 2 2 4 2" xfId="298"/>
    <cellStyle name="常规 2 2 5" xfId="619"/>
    <cellStyle name="常规 2 2 5 2" xfId="617"/>
    <cellStyle name="常规 2 2 6" xfId="508"/>
    <cellStyle name="常规 2 2 6 2" xfId="1139"/>
    <cellStyle name="常规 2 2 7" xfId="794"/>
    <cellStyle name="常规 2 3" xfId="678"/>
    <cellStyle name="常规 2 3 2" xfId="1027"/>
    <cellStyle name="常规 2 3 2 2" xfId="1129"/>
    <cellStyle name="常规 2 3 2 2 2" xfId="772"/>
    <cellStyle name="常规 2 3 2 2 2 2" xfId="276"/>
    <cellStyle name="常规 2 3 2 2 3" xfId="1253"/>
    <cellStyle name="常规 2 3 2 3" xfId="1135"/>
    <cellStyle name="常规 2 3 2 3 2" xfId="275"/>
    <cellStyle name="常规 2 3 2 4" xfId="881"/>
    <cellStyle name="常规 2 3 2 4 2" xfId="347"/>
    <cellStyle name="常规 2 3 2 5" xfId="345"/>
    <cellStyle name="常规 2 3 3" xfId="274"/>
    <cellStyle name="常规 2 3 3 2" xfId="1189"/>
    <cellStyle name="常规 2 3 3 2 2" xfId="273"/>
    <cellStyle name="常规 2 3 3 3" xfId="272"/>
    <cellStyle name="常规 2 3 3 3 2" xfId="270"/>
    <cellStyle name="常规 2 3 3 4" xfId="268"/>
    <cellStyle name="常规 2 3 4" xfId="565"/>
    <cellStyle name="常规 2 3 4 2" xfId="697"/>
    <cellStyle name="常规 2 3 5" xfId="266"/>
    <cellStyle name="常规 2 3 5 2" xfId="265"/>
    <cellStyle name="常规 2 3 6" xfId="609"/>
    <cellStyle name="常规 2 4" xfId="674"/>
    <cellStyle name="常规 2 4 2" xfId="264"/>
    <cellStyle name="常规 2 4 2 2" xfId="399"/>
    <cellStyle name="常规 2 4 2 2 2" xfId="263"/>
    <cellStyle name="常规 2 4 2 3" xfId="930"/>
    <cellStyle name="常规 2 4 2 3 2" xfId="262"/>
    <cellStyle name="常规 2 4 2 4" xfId="799"/>
    <cellStyle name="常规 2 4 3" xfId="260"/>
    <cellStyle name="常规 2 4 3 2" xfId="259"/>
    <cellStyle name="常规 2 4 4" xfId="258"/>
    <cellStyle name="常规 2 4 4 2" xfId="257"/>
    <cellStyle name="常规 2 4 5" xfId="256"/>
    <cellStyle name="常规 2 5" xfId="669"/>
    <cellStyle name="常规 2 5 2" xfId="1059"/>
    <cellStyle name="常规 2 5 2 2" xfId="833"/>
    <cellStyle name="常规 2 5 2 2 2" xfId="831"/>
    <cellStyle name="常规 2 5 2 3" xfId="1015"/>
    <cellStyle name="常规 2 5 3" xfId="585"/>
    <cellStyle name="常规 2 5 3 2" xfId="828"/>
    <cellStyle name="常规 2 5 4" xfId="252"/>
    <cellStyle name="常规 2 5 4 2" xfId="1229"/>
    <cellStyle name="常规 2 5 5" xfId="251"/>
    <cellStyle name="常规 2 6" xfId="250"/>
    <cellStyle name="常规 2 6 2" xfId="249"/>
    <cellStyle name="常规 2 6 2 2" xfId="248"/>
    <cellStyle name="常规 2 6 2 2 2" xfId="247"/>
    <cellStyle name="常规 2 6 3" xfId="244"/>
    <cellStyle name="常规 2 6 3 2" xfId="243"/>
    <cellStyle name="常规 2 6 4" xfId="242"/>
    <cellStyle name="常规 2 6 4 2" xfId="241"/>
    <cellStyle name="常规 2 7" xfId="1201"/>
    <cellStyle name="常规 2 7 2" xfId="1064"/>
    <cellStyle name="常规 2 7 3" xfId="1158"/>
    <cellStyle name="常规 2 7 3 2" xfId="923"/>
    <cellStyle name="常规 2 8" xfId="822"/>
    <cellStyle name="常规 2 8 2" xfId="240"/>
    <cellStyle name="常规 2 9" xfId="1279"/>
    <cellStyle name="常规 2 9 2" xfId="367"/>
    <cellStyle name="常规 2 9 2 2" xfId="238"/>
    <cellStyle name="常规 2 9 3" xfId="236"/>
    <cellStyle name="常规 2 9 3 2" xfId="1227"/>
    <cellStyle name="常规 2 9 4" xfId="234"/>
    <cellStyle name="常规 20" xfId="929"/>
    <cellStyle name="常规 21" xfId="549"/>
    <cellStyle name="常规 22" xfId="461"/>
    <cellStyle name="常规 23" xfId="456"/>
    <cellStyle name="常规 24" xfId="306"/>
    <cellStyle name="常规 25" xfId="231"/>
    <cellStyle name="常规 25 2" xfId="229"/>
    <cellStyle name="常规 26" xfId="226"/>
    <cellStyle name="常规 26 2" xfId="1178"/>
    <cellStyle name="常规 27" xfId="225"/>
    <cellStyle name="常规 28" xfId="358"/>
    <cellStyle name="常规 29" xfId="1078"/>
    <cellStyle name="常规 3" xfId="224"/>
    <cellStyle name="常规 3 2" xfId="338"/>
    <cellStyle name="常规 3 2 2" xfId="343"/>
    <cellStyle name="常规 3 2 2 2" xfId="798"/>
    <cellStyle name="常规 3 2 3" xfId="1196"/>
    <cellStyle name="常规 3 2 3 2" xfId="335"/>
    <cellStyle name="常规 3 2 4" xfId="1210"/>
    <cellStyle name="常规 3 2 4 2" xfId="677"/>
    <cellStyle name="常规 3 2 5" xfId="785"/>
    <cellStyle name="常规 3 3" xfId="331"/>
    <cellStyle name="常规 3 3 2" xfId="328"/>
    <cellStyle name="常规 3 3 2 2" xfId="221"/>
    <cellStyle name="常规 3 3 2 2 2" xfId="564"/>
    <cellStyle name="常规 3 3 2 3" xfId="220"/>
    <cellStyle name="常规 3 3 3" xfId="847"/>
    <cellStyle name="常规 3 3 3 2" xfId="874"/>
    <cellStyle name="常规 3 3 4" xfId="606"/>
    <cellStyle name="常规 3 3 4 2" xfId="512"/>
    <cellStyle name="常规 3 3 5" xfId="645"/>
    <cellStyle name="常规 3 3 5 2" xfId="495"/>
    <cellStyle name="常规 3 3 6" xfId="1033"/>
    <cellStyle name="常规 3 4" xfId="501"/>
    <cellStyle name="常规 3 4 2" xfId="474"/>
    <cellStyle name="常规 3 4 2 2" xfId="219"/>
    <cellStyle name="常规 3 4 3" xfId="1183"/>
    <cellStyle name="常规 3 5" xfId="628"/>
    <cellStyle name="常规 3 5 2" xfId="1048"/>
    <cellStyle name="常规 3 6" xfId="927"/>
    <cellStyle name="常规 3 6 2" xfId="1008"/>
    <cellStyle name="常规 3 7" xfId="548"/>
    <cellStyle name="常规 3 8" xfId="460"/>
    <cellStyle name="常规 3_Book1" xfId="218"/>
    <cellStyle name="常规 30" xfId="230"/>
    <cellStyle name="常规 4" xfId="216"/>
    <cellStyle name="常规 4 2" xfId="214"/>
    <cellStyle name="常规 4 2 2" xfId="212"/>
    <cellStyle name="常规 4 2 2 2" xfId="944"/>
    <cellStyle name="常规 4 2 2 2 2" xfId="812"/>
    <cellStyle name="常规 4 2 2 3" xfId="1006"/>
    <cellStyle name="常规 4 2 3" xfId="209"/>
    <cellStyle name="常规 4 2 3 2" xfId="805"/>
    <cellStyle name="常规 4 2 4" xfId="208"/>
    <cellStyle name="常规 4 2 4 2" xfId="680"/>
    <cellStyle name="常规 4 2 5" xfId="1242"/>
    <cellStyle name="常规 4 3" xfId="1123"/>
    <cellStyle name="常规 4 3 2" xfId="919"/>
    <cellStyle name="常规 4 3 2 2" xfId="204"/>
    <cellStyle name="常规 4 3 2 2 2" xfId="202"/>
    <cellStyle name="常规 4 3 2 3" xfId="201"/>
    <cellStyle name="常规 4 3 3" xfId="200"/>
    <cellStyle name="常规 4 3 3 2" xfId="198"/>
    <cellStyle name="常规 4 3 4" xfId="715"/>
    <cellStyle name="常规 4 3 4 2" xfId="445"/>
    <cellStyle name="常规 4 3 5" xfId="197"/>
    <cellStyle name="常规 4 4" xfId="1115"/>
    <cellStyle name="常规 4 5" xfId="623"/>
    <cellStyle name="常规 4 6" xfId="207"/>
    <cellStyle name="常规 4 6 2" xfId="205"/>
    <cellStyle name="常规 4 7" xfId="545"/>
    <cellStyle name="常规 428" xfId="1195"/>
    <cellStyle name="常规 429" xfId="1209"/>
    <cellStyle name="常规 430" xfId="193"/>
    <cellStyle name="常规 431" xfId="192"/>
    <cellStyle name="常规 432" xfId="342"/>
    <cellStyle name="常规 433" xfId="1194"/>
    <cellStyle name="常规 434" xfId="1208"/>
    <cellStyle name="常规 435" xfId="783"/>
    <cellStyle name="常规 436" xfId="992"/>
    <cellStyle name="常规 439" xfId="721"/>
    <cellStyle name="常规 440" xfId="782"/>
    <cellStyle name="常规 441" xfId="991"/>
    <cellStyle name="常规 442" xfId="1099"/>
    <cellStyle name="常规 443" xfId="867"/>
    <cellStyle name="常规 444" xfId="720"/>
    <cellStyle name="常规 448" xfId="186"/>
    <cellStyle name="常规 449" xfId="657"/>
    <cellStyle name="常规 450" xfId="841"/>
    <cellStyle name="常规 451" xfId="185"/>
    <cellStyle name="常规 452" xfId="1094"/>
    <cellStyle name="常规 5" xfId="1071"/>
    <cellStyle name="常规 5 2" xfId="184"/>
    <cellStyle name="常规 5 2 2" xfId="182"/>
    <cellStyle name="常规 5 2 2 2" xfId="181"/>
    <cellStyle name="常规 5 2 3" xfId="180"/>
    <cellStyle name="常规 5 2 3 2" xfId="996"/>
    <cellStyle name="常规 5 2 4" xfId="1162"/>
    <cellStyle name="常规 5 3" xfId="1213"/>
    <cellStyle name="常规 5 3 2" xfId="179"/>
    <cellStyle name="常规 5 4" xfId="1259"/>
    <cellStyle name="常规 5 4 2" xfId="203"/>
    <cellStyle name="常规 5 42" xfId="316"/>
    <cellStyle name="常规 5 42 2" xfId="313"/>
    <cellStyle name="常规 5 5" xfId="199"/>
    <cellStyle name="常规 6" xfId="178"/>
    <cellStyle name="常规 6 2" xfId="177"/>
    <cellStyle name="常规 6 2 2" xfId="176"/>
    <cellStyle name="常规 6 3" xfId="175"/>
    <cellStyle name="常规 6 3 2" xfId="499"/>
    <cellStyle name="常规 6 3 2 2" xfId="174"/>
    <cellStyle name="常规 6 3 3" xfId="173"/>
    <cellStyle name="常规 6 4" xfId="211"/>
    <cellStyle name="常规 6 4 2" xfId="210"/>
    <cellStyle name="常规 6 5" xfId="1264"/>
    <cellStyle name="常规 7" xfId="172"/>
    <cellStyle name="常规 7 2" xfId="171"/>
    <cellStyle name="常规 7 2 2" xfId="170"/>
    <cellStyle name="常规 7 3" xfId="779"/>
    <cellStyle name="常规 7 3 2" xfId="954"/>
    <cellStyle name="常规 7 4" xfId="768"/>
    <cellStyle name="常规 8" xfId="169"/>
    <cellStyle name="常规 8 2" xfId="1098"/>
    <cellStyle name="常规 8 3" xfId="866"/>
    <cellStyle name="常规 8 4" xfId="719"/>
    <cellStyle name="常规 9" xfId="168"/>
    <cellStyle name="常规 9 2" xfId="483"/>
    <cellStyle name="常规 9 2 2" xfId="478"/>
    <cellStyle name="常规 9 2 2 2" xfId="166"/>
    <cellStyle name="常规 9 2 3" xfId="814"/>
    <cellStyle name="常规 9 3" xfId="1251"/>
    <cellStyle name="常规 9 3 2" xfId="164"/>
    <cellStyle name="常规 9 4" xfId="480"/>
    <cellStyle name="常规 9 5" xfId="823"/>
    <cellStyle name="常规 94" xfId="163"/>
    <cellStyle name="常规 95" xfId="162"/>
    <cellStyle name="常规_2004年基金预算(二稿)" xfId="1223"/>
    <cellStyle name="常规_2007年云南省向人大报送政府收支预算表格式编制过程表" xfId="161"/>
    <cellStyle name="常规_2007年云南省向人大报送政府收支预算表格式编制过程表 2" xfId="1180"/>
    <cellStyle name="常规_2007年云南省向人大报送政府收支预算表格式编制过程表 2 2" xfId="195"/>
    <cellStyle name="常规_2007年云南省向人大报送政府收支预算表格式编制过程表 2 2 2" xfId="159"/>
    <cellStyle name="常规_exceltmp1" xfId="157"/>
    <cellStyle name="超级链接" xfId="1047"/>
    <cellStyle name="超级链接 2" xfId="1282"/>
    <cellStyle name="超级链接 2 2" xfId="672"/>
    <cellStyle name="超级链接 3" xfId="835"/>
    <cellStyle name="超链接 2" xfId="649"/>
    <cellStyle name="超链接 2 2" xfId="971"/>
    <cellStyle name="超链接 2 2 2" xfId="156"/>
    <cellStyle name="超链接 3" xfId="154"/>
    <cellStyle name="超链接 3 2" xfId="542"/>
    <cellStyle name="超链接 4" xfId="1088"/>
    <cellStyle name="超链接 4 2" xfId="152"/>
    <cellStyle name="分级显示列_1_Book1" xfId="622"/>
    <cellStyle name="分级显示行_1_Book1" xfId="422"/>
    <cellStyle name="好 2" xfId="150"/>
    <cellStyle name="好 2 2" xfId="149"/>
    <cellStyle name="好 2 2 2" xfId="148"/>
    <cellStyle name="好 2 3" xfId="1157"/>
    <cellStyle name="好 2 4" xfId="712"/>
    <cellStyle name="好 3" xfId="147"/>
    <cellStyle name="好 3 2" xfId="146"/>
    <cellStyle name="好 3 2 2" xfId="694"/>
    <cellStyle name="好 3 3" xfId="973"/>
    <cellStyle name="好 3 4" xfId="392"/>
    <cellStyle name="好 4" xfId="1110"/>
    <cellStyle name="好 4 2" xfId="575"/>
    <cellStyle name="好 4 2 2" xfId="571"/>
    <cellStyle name="好 4 3" xfId="543"/>
    <cellStyle name="好 4 4" xfId="1243"/>
    <cellStyle name="好 5" xfId="1154"/>
    <cellStyle name="好 5 2" xfId="764"/>
    <cellStyle name="好 5 3" xfId="151"/>
    <cellStyle name="好 6" xfId="1268"/>
    <cellStyle name="好 7" xfId="951"/>
    <cellStyle name="好 8" xfId="144"/>
    <cellStyle name="好_0502通海县" xfId="143"/>
    <cellStyle name="好_0502通海县 2" xfId="1046"/>
    <cellStyle name="好_0502通海县 2 2" xfId="1281"/>
    <cellStyle name="好_0502通海县 3" xfId="142"/>
    <cellStyle name="好_0605石屏" xfId="981"/>
    <cellStyle name="好_0605石屏 2" xfId="141"/>
    <cellStyle name="好_0605石屏 2 2" xfId="140"/>
    <cellStyle name="好_0605石屏 3" xfId="139"/>
    <cellStyle name="好_0605石屏县" xfId="138"/>
    <cellStyle name="好_0605石屏县 2" xfId="775"/>
    <cellStyle name="好_0605石屏县 2 2" xfId="1171"/>
    <cellStyle name="好_0605石屏县 3" xfId="1247"/>
    <cellStyle name="好_1110洱源" xfId="246"/>
    <cellStyle name="好_1110洱源 2" xfId="486"/>
    <cellStyle name="好_1110洱源 2 2" xfId="137"/>
    <cellStyle name="好_1110洱源 3" xfId="135"/>
    <cellStyle name="好_11大理" xfId="132"/>
    <cellStyle name="好_11大理 2" xfId="131"/>
    <cellStyle name="好_11大理 2 2" xfId="130"/>
    <cellStyle name="好_11大理 3" xfId="1018"/>
    <cellStyle name="好_2007年地州资金往来对账表" xfId="261"/>
    <cellStyle name="好_2007年地州资金往来对账表 2" xfId="129"/>
    <cellStyle name="好_2007年地州资金往来对账表 2 2" xfId="128"/>
    <cellStyle name="好_2007年地州资金往来对账表 3" xfId="126"/>
    <cellStyle name="好_2008年地州对账表(国库资金）" xfId="504"/>
    <cellStyle name="好_2008年地州对账表(国库资金） 2" xfId="476"/>
    <cellStyle name="好_2008年地州对账表(国库资金） 2 2" xfId="490"/>
    <cellStyle name="好_2008年地州对账表(国库资金） 3" xfId="471"/>
    <cellStyle name="好_Book1" xfId="124"/>
    <cellStyle name="好_Book1 2" xfId="855"/>
    <cellStyle name="好_M01-1" xfId="123"/>
    <cellStyle name="好_M01-1 2" xfId="468"/>
    <cellStyle name="好_M01-1 2 2" xfId="1093"/>
    <cellStyle name="好_M01-1 3" xfId="1173"/>
    <cellStyle name="后继超级链接" xfId="122"/>
    <cellStyle name="后继超级链接 2" xfId="121"/>
    <cellStyle name="后继超级链接 2 2" xfId="255"/>
    <cellStyle name="后继超级链接 3" xfId="901"/>
    <cellStyle name="汇总 2" xfId="643"/>
    <cellStyle name="汇总 2 2" xfId="642"/>
    <cellStyle name="汇总 2 2 2" xfId="963"/>
    <cellStyle name="汇总 2 2 2 2" xfId="120"/>
    <cellStyle name="汇总 2 2 3" xfId="1218"/>
    <cellStyle name="汇总 2 3" xfId="118"/>
    <cellStyle name="汇总 2 3 2" xfId="382"/>
    <cellStyle name="汇总 2 4" xfId="325"/>
    <cellStyle name="汇总 2 4 2" xfId="322"/>
    <cellStyle name="汇总 2 5" xfId="318"/>
    <cellStyle name="汇总 3" xfId="848"/>
    <cellStyle name="汇总 3 2" xfId="117"/>
    <cellStyle name="汇总 3 2 2" xfId="116"/>
    <cellStyle name="汇总 3 2 2 2" xfId="115"/>
    <cellStyle name="汇总 3 2 3" xfId="114"/>
    <cellStyle name="汇总 3 3" xfId="113"/>
    <cellStyle name="汇总 3 3 2" xfId="112"/>
    <cellStyle name="汇总 3 4" xfId="315"/>
    <cellStyle name="汇总 3 4 2" xfId="312"/>
    <cellStyle name="汇总 3 5" xfId="308"/>
    <cellStyle name="汇总 4" xfId="636"/>
    <cellStyle name="汇总 4 2" xfId="111"/>
    <cellStyle name="汇总 4 2 2" xfId="110"/>
    <cellStyle name="汇总 4 2 2 2" xfId="109"/>
    <cellStyle name="汇总 4 2 3" xfId="108"/>
    <cellStyle name="汇总 4 3" xfId="534"/>
    <cellStyle name="汇总 4 3 2" xfId="107"/>
    <cellStyle name="汇总 4 4" xfId="303"/>
    <cellStyle name="汇总 4 4 2" xfId="300"/>
    <cellStyle name="汇总 4 5" xfId="297"/>
    <cellStyle name="汇总 5" xfId="634"/>
    <cellStyle name="汇总 5 2" xfId="105"/>
    <cellStyle name="汇总 5 2 2" xfId="766"/>
    <cellStyle name="汇总 5 3" xfId="693"/>
    <cellStyle name="汇总 5 3 2" xfId="1276"/>
    <cellStyle name="汇总 5 4" xfId="228"/>
    <cellStyle name="汇总 6" xfId="340"/>
    <cellStyle name="汇总 6 2" xfId="551"/>
    <cellStyle name="汇总 7" xfId="103"/>
    <cellStyle name="汇总 7 2" xfId="102"/>
    <cellStyle name="汇总 8" xfId="119"/>
    <cellStyle name="汇总 8 2" xfId="101"/>
    <cellStyle name="计算 2" xfId="744"/>
    <cellStyle name="计算 2 2" xfId="540"/>
    <cellStyle name="计算 2 2 2" xfId="100"/>
    <cellStyle name="计算 2 3" xfId="160"/>
    <cellStyle name="计算 2 4" xfId="99"/>
    <cellStyle name="计算 3" xfId="98"/>
    <cellStyle name="计算 3 2" xfId="97"/>
    <cellStyle name="计算 3 2 2" xfId="665"/>
    <cellStyle name="计算 3 3" xfId="96"/>
    <cellStyle name="计算 3 4" xfId="95"/>
    <cellStyle name="计算 4" xfId="958"/>
    <cellStyle name="计算 4 2" xfId="94"/>
    <cellStyle name="计算 4 2 2" xfId="93"/>
    <cellStyle name="计算 4 3" xfId="92"/>
    <cellStyle name="计算 4 4" xfId="91"/>
    <cellStyle name="计算 5" xfId="90"/>
    <cellStyle name="计算 5 2" xfId="89"/>
    <cellStyle name="计算 5 3" xfId="88"/>
    <cellStyle name="计算 6" xfId="87"/>
    <cellStyle name="计算 7" xfId="86"/>
    <cellStyle name="计算 8" xfId="85"/>
    <cellStyle name="检查单元格 2" xfId="1165"/>
    <cellStyle name="检查单元格 2 2" xfId="84"/>
    <cellStyle name="检查单元格 2 2 2" xfId="327"/>
    <cellStyle name="检查单元格 2 3" xfId="554"/>
    <cellStyle name="检查单元格 2 4" xfId="337"/>
    <cellStyle name="检查单元格 3" xfId="83"/>
    <cellStyle name="检查单元格 3 2" xfId="82"/>
    <cellStyle name="检查单元格 3 2 2" xfId="81"/>
    <cellStyle name="检查单元格 3 3" xfId="80"/>
    <cellStyle name="检查单元格 3 4" xfId="213"/>
    <cellStyle name="检查单元格 4" xfId="79"/>
    <cellStyle name="检查单元格 4 2" xfId="78"/>
    <cellStyle name="检查单元格 4 2 2" xfId="77"/>
    <cellStyle name="检查单元格 4 3" xfId="76"/>
    <cellStyle name="检查单元格 4 4" xfId="183"/>
    <cellStyle name="检查单元格 5" xfId="1216"/>
    <cellStyle name="检查单元格 5 2" xfId="75"/>
    <cellStyle name="检查单元格 5 3" xfId="74"/>
    <cellStyle name="检查单元格 6" xfId="566"/>
    <cellStyle name="检查单元格 7" xfId="254"/>
    <cellStyle name="检查单元格 8" xfId="73"/>
    <cellStyle name="解释性文本 2" xfId="816"/>
    <cellStyle name="解释性文本 2 2" xfId="533"/>
    <cellStyle name="解释性文本 2 2 2" xfId="106"/>
    <cellStyle name="解释性文本 2 3" xfId="302"/>
    <cellStyle name="解释性文本 2 4" xfId="296"/>
    <cellStyle name="解释性文本 3" xfId="145"/>
    <cellStyle name="解释性文本 3 2" xfId="692"/>
    <cellStyle name="解释性文本 3 2 2" xfId="1275"/>
    <cellStyle name="解释性文本 3 3" xfId="227"/>
    <cellStyle name="解释性文本 3 4" xfId="616"/>
    <cellStyle name="解释性文本 4" xfId="970"/>
    <cellStyle name="解释性文本 4 2" xfId="155"/>
    <cellStyle name="解释性文本 4 2 2" xfId="72"/>
    <cellStyle name="解释性文本 4 3" xfId="1177"/>
    <cellStyle name="解释性文本 4 4" xfId="1138"/>
    <cellStyle name="解释性文本 5" xfId="393"/>
    <cellStyle name="解释性文本 5 2" xfId="388"/>
    <cellStyle name="解释性文本 5 3" xfId="637"/>
    <cellStyle name="解释性文本 6" xfId="610"/>
    <cellStyle name="解释性文本 7" xfId="1077"/>
    <cellStyle name="借出原因" xfId="1225"/>
    <cellStyle name="借出原因 2" xfId="733"/>
    <cellStyle name="借出原因 2 2" xfId="1109"/>
    <cellStyle name="借出原因 2 2 2" xfId="574"/>
    <cellStyle name="借出原因 2 3" xfId="1153"/>
    <cellStyle name="借出原因 3" xfId="728"/>
    <cellStyle name="借出原因 3 2" xfId="900"/>
    <cellStyle name="借出原因 4" xfId="895"/>
    <cellStyle name="警告文本 2" xfId="1170"/>
    <cellStyle name="警告文本 2 2" xfId="71"/>
    <cellStyle name="警告文本 2 2 2" xfId="223"/>
    <cellStyle name="警告文本 2 3" xfId="1096"/>
    <cellStyle name="警告文本 2 4" xfId="1262"/>
    <cellStyle name="警告文本 3" xfId="70"/>
    <cellStyle name="警告文本 3 2" xfId="69"/>
    <cellStyle name="警告文本 3 2 2" xfId="888"/>
    <cellStyle name="警告文本 3 3" xfId="68"/>
    <cellStyle name="警告文本 3 4" xfId="1013"/>
    <cellStyle name="警告文本 4" xfId="66"/>
    <cellStyle name="警告文本 4 2" xfId="65"/>
    <cellStyle name="警告文本 4 2 2" xfId="1238"/>
    <cellStyle name="警告文本 4 3" xfId="64"/>
    <cellStyle name="警告文本 4 4" xfId="1204"/>
    <cellStyle name="警告文本 5" xfId="63"/>
    <cellStyle name="警告文本 5 2" xfId="62"/>
    <cellStyle name="警告文本 5 3" xfId="61"/>
    <cellStyle name="警告文本 6" xfId="60"/>
    <cellStyle name="警告文本 7" xfId="771"/>
    <cellStyle name="链接单元格 2" xfId="191"/>
    <cellStyle name="链接单元格 2 2" xfId="187"/>
    <cellStyle name="链接单元格 2 2 2" xfId="59"/>
    <cellStyle name="链接单元格 2 3" xfId="999"/>
    <cellStyle name="链接单元格 2 4" xfId="58"/>
    <cellStyle name="链接单元格 3" xfId="196"/>
    <cellStyle name="链接单元格 3 2" xfId="57"/>
    <cellStyle name="链接单元格 3 2 2" xfId="763"/>
    <cellStyle name="链接单元格 3 3" xfId="56"/>
    <cellStyle name="链接单元格 3 4" xfId="537"/>
    <cellStyle name="链接单元格 4" xfId="194"/>
    <cellStyle name="链接单元格 4 2" xfId="55"/>
    <cellStyle name="链接单元格 4 2 2" xfId="934"/>
    <cellStyle name="链接单元格 4 3" xfId="54"/>
    <cellStyle name="链接单元格 4 4" xfId="1034"/>
    <cellStyle name="链接单元格 5" xfId="190"/>
    <cellStyle name="链接单元格 5 2" xfId="1025"/>
    <cellStyle name="链接单元格 5 3" xfId="53"/>
    <cellStyle name="链接单元格 6" xfId="189"/>
    <cellStyle name="链接单元格 7" xfId="188"/>
    <cellStyle name="普通_97-917" xfId="350"/>
    <cellStyle name="千分位[0]_laroux" xfId="1132"/>
    <cellStyle name="千分位_97-917" xfId="104"/>
    <cellStyle name="千位[0]_ 方正PC" xfId="51"/>
    <cellStyle name="千位_ 方正PC" xfId="50"/>
    <cellStyle name="千位分隔" xfId="1237" builtinId="3"/>
    <cellStyle name="千位分隔 11" xfId="49"/>
    <cellStyle name="千位分隔 11 2" xfId="365"/>
    <cellStyle name="千位分隔 2" xfId="47"/>
    <cellStyle name="千位分隔 2 2" xfId="1181"/>
    <cellStyle name="千位分隔 2 2 2" xfId="46"/>
    <cellStyle name="千位分隔 2 3" xfId="45"/>
    <cellStyle name="千位分隔 2 3 2" xfId="1273"/>
    <cellStyle name="千位分隔 2 4" xfId="598"/>
    <cellStyle name="千位分隔 2 4 2" xfId="595"/>
    <cellStyle name="千位分隔 3" xfId="1117"/>
    <cellStyle name="千位分隔 3 2" xfId="453"/>
    <cellStyle name="千位分隔 3 2 2" xfId="452"/>
    <cellStyle name="千位分隔 3 3" xfId="450"/>
    <cellStyle name="千位分隔 4" xfId="442"/>
    <cellStyle name="千位分隔 4 2" xfId="439"/>
    <cellStyle name="千位分隔 4 6" xfId="725"/>
    <cellStyle name="千位分隔 4 6 2" xfId="777"/>
    <cellStyle name="千位分隔 5" xfId="431"/>
    <cellStyle name="千位分隔 5 2" xfId="428"/>
    <cellStyle name="千位分隔 6" xfId="1056"/>
    <cellStyle name="千位分隔 6 2" xfId="419"/>
    <cellStyle name="千位分隔 7" xfId="498"/>
    <cellStyle name="千位分隔 7 2" xfId="44"/>
    <cellStyle name="千位分隔 8" xfId="1192"/>
    <cellStyle name="千位分隔 8 2" xfId="43"/>
    <cellStyle name="千位分隔 9" xfId="42"/>
    <cellStyle name="强调 1" xfId="41"/>
    <cellStyle name="强调 1 2" xfId="1039"/>
    <cellStyle name="强调 2" xfId="40"/>
    <cellStyle name="强调 2 2" xfId="836"/>
    <cellStyle name="强调 3" xfId="696"/>
    <cellStyle name="强调 3 2" xfId="892"/>
    <cellStyle name="强调文字颜色 1 2" xfId="280"/>
    <cellStyle name="强调文字颜色 1 2 2" xfId="271"/>
    <cellStyle name="强调文字颜色 1 2 2 2" xfId="269"/>
    <cellStyle name="强调文字颜色 1 2 3" xfId="267"/>
    <cellStyle name="强调文字颜色 1 3" xfId="39"/>
    <cellStyle name="强调文字颜色 1 3 2" xfId="37"/>
    <cellStyle name="强调文字颜色 2 2" xfId="35"/>
    <cellStyle name="强调文字颜色 2 2 2" xfId="894"/>
    <cellStyle name="强调文字颜色 2 2 2 2" xfId="1000"/>
    <cellStyle name="强调文字颜色 2 2 3" xfId="334"/>
    <cellStyle name="强调文字颜色 2 3" xfId="294"/>
    <cellStyle name="强调文字颜色 2 3 2" xfId="750"/>
    <cellStyle name="强调文字颜色 3 2" xfId="34"/>
    <cellStyle name="强调文字颜色 3 2 2" xfId="1102"/>
    <cellStyle name="强调文字颜色 3 2 2 2" xfId="1207"/>
    <cellStyle name="强调文字颜色 3 2 3" xfId="873"/>
    <cellStyle name="强调文字颜色 3 3" xfId="578"/>
    <cellStyle name="强调文字颜色 3 3 2" xfId="933"/>
    <cellStyle name="强调文字颜色 4 2" xfId="1090"/>
    <cellStyle name="强调文字颜色 4 2 2" xfId="1232"/>
    <cellStyle name="强调文字颜色 4 2 2 2" xfId="33"/>
    <cellStyle name="强调文字颜色 4 2 3" xfId="32"/>
    <cellStyle name="强调文字颜色 4 3" xfId="699"/>
    <cellStyle name="强调文字颜色 4 3 2" xfId="31"/>
    <cellStyle name="强调文字颜色 5 2" xfId="582"/>
    <cellStyle name="强调文字颜色 5 2 2" xfId="605"/>
    <cellStyle name="强调文字颜色 5 2 2 2" xfId="850"/>
    <cellStyle name="强调文字颜色 5 2 3" xfId="899"/>
    <cellStyle name="强调文字颜色 5 3" xfId="30"/>
    <cellStyle name="强调文字颜色 5 3 2" xfId="897"/>
    <cellStyle name="强调文字颜色 6 2" xfId="863"/>
    <cellStyle name="强调文字颜色 6 2 2" xfId="1261"/>
    <cellStyle name="强调文字颜色 6 2 2 2" xfId="978"/>
    <cellStyle name="强调文字颜色 6 2 3" xfId="724"/>
    <cellStyle name="强调文字颜色 6 3" xfId="1278"/>
    <cellStyle name="强调文字颜色 6 3 2" xfId="1012"/>
    <cellStyle name="日期" xfId="1172"/>
    <cellStyle name="日期 2" xfId="1215"/>
    <cellStyle name="日期 2 2" xfId="454"/>
    <cellStyle name="日期 2 2 2" xfId="1081"/>
    <cellStyle name="日期 2 3" xfId="443"/>
    <cellStyle name="日期 3" xfId="412"/>
    <cellStyle name="日期 3 2" xfId="410"/>
    <cellStyle name="日期 4" xfId="910"/>
    <cellStyle name="商品名称" xfId="611"/>
    <cellStyle name="商品名称 2" xfId="29"/>
    <cellStyle name="商品名称 2 2" xfId="1220"/>
    <cellStyle name="商品名称 2 2 2" xfId="67"/>
    <cellStyle name="商品名称 2 3" xfId="125"/>
    <cellStyle name="商品名称 3" xfId="281"/>
    <cellStyle name="商品名称 3 2" xfId="233"/>
    <cellStyle name="商品名称 4" xfId="755"/>
    <cellStyle name="适中 2" xfId="28"/>
    <cellStyle name="适中 2 2" xfId="1254"/>
    <cellStyle name="适中 2 2 2" xfId="946"/>
    <cellStyle name="适中 2 3" xfId="27"/>
    <cellStyle name="适中 2 4" xfId="48"/>
    <cellStyle name="适中 3" xfId="519"/>
    <cellStyle name="适中 3 2" xfId="26"/>
    <cellStyle name="适中 3 2 2" xfId="206"/>
    <cellStyle name="适中 3 3" xfId="686"/>
    <cellStyle name="适中 3 4" xfId="127"/>
    <cellStyle name="适中 4" xfId="25"/>
    <cellStyle name="适中 4 2" xfId="24"/>
    <cellStyle name="适中 4 2 2" xfId="134"/>
    <cellStyle name="适中 4 3" xfId="23"/>
    <cellStyle name="适中 4 4" xfId="22"/>
    <cellStyle name="适中 5" xfId="21"/>
    <cellStyle name="适中 5 2" xfId="20"/>
    <cellStyle name="适中 5 3" xfId="980"/>
    <cellStyle name="适中 6" xfId="19"/>
    <cellStyle name="适中 7" xfId="18"/>
    <cellStyle name="适中 8" xfId="17"/>
    <cellStyle name="输出 2" xfId="651"/>
    <cellStyle name="输出 2 2" xfId="648"/>
    <cellStyle name="输出 2 2 2" xfId="972"/>
    <cellStyle name="输出 2 3" xfId="153"/>
    <cellStyle name="输出 2 4" xfId="1087"/>
    <cellStyle name="输出 3" xfId="915"/>
    <cellStyle name="输出 3 2" xfId="940"/>
    <cellStyle name="输出 3 2 2" xfId="253"/>
    <cellStyle name="输出 3 3" xfId="16"/>
    <cellStyle name="输出 3 4" xfId="880"/>
    <cellStyle name="输出 4" xfId="988"/>
    <cellStyle name="输出 4 2" xfId="639"/>
    <cellStyle name="输出 4 2 2" xfId="870"/>
    <cellStyle name="输出 4 3" xfId="1186"/>
    <cellStyle name="输出 4 4" xfId="560"/>
    <cellStyle name="输出 5" xfId="851"/>
    <cellStyle name="输出 5 2" xfId="825"/>
    <cellStyle name="输出 5 3" xfId="943"/>
    <cellStyle name="输出 6" xfId="801"/>
    <cellStyle name="输出 7" xfId="706"/>
    <cellStyle name="输出 8" xfId="887"/>
    <cellStyle name="输入 2" xfId="433"/>
    <cellStyle name="输入 2 2" xfId="966"/>
    <cellStyle name="输入 2 2 2" xfId="756"/>
    <cellStyle name="输入 2 3" xfId="789"/>
    <cellStyle name="输入 2 4" xfId="1224"/>
    <cellStyle name="输入 3" xfId="239"/>
    <cellStyle name="输入 3 2" xfId="845"/>
    <cellStyle name="输入 3 2 2" xfId="237"/>
    <cellStyle name="输入 3 3" xfId="235"/>
    <cellStyle name="输入 3 4" xfId="232"/>
    <cellStyle name="输入 4" xfId="245"/>
    <cellStyle name="输入 4 2" xfId="485"/>
    <cellStyle name="输入 4 2 2" xfId="136"/>
    <cellStyle name="输入 4 3" xfId="133"/>
    <cellStyle name="输入 4 4" xfId="15"/>
    <cellStyle name="输入 5" xfId="14"/>
    <cellStyle name="输入 5 2" xfId="13"/>
    <cellStyle name="输入 5 3" xfId="1160"/>
    <cellStyle name="输入 6" xfId="1062"/>
    <cellStyle name="输入 7" xfId="1036"/>
    <cellStyle name="输入 8" xfId="52"/>
    <cellStyle name="数量" xfId="12"/>
    <cellStyle name="数量 2" xfId="11"/>
    <cellStyle name="数量 2 2" xfId="10"/>
    <cellStyle name="数量 2 2 2" xfId="689"/>
    <cellStyle name="数量 2 3" xfId="9"/>
    <cellStyle name="数量 3" xfId="1236"/>
    <cellStyle name="数量 3 2" xfId="8"/>
    <cellStyle name="数量 4" xfId="158"/>
    <cellStyle name="未定义" xfId="7"/>
    <cellStyle name="样式 1" xfId="6"/>
    <cellStyle name="昗弨_Pacific Region P&amp;L" xfId="353"/>
    <cellStyle name="寘嬫愗傝 [0.00]_Region Orders (2)" xfId="217"/>
    <cellStyle name="寘嬫愗傝_Region Orders (2)" xfId="952"/>
    <cellStyle name="注释 2" xfId="947"/>
    <cellStyle name="注释 2 2" xfId="38"/>
    <cellStyle name="注释 2 2 2" xfId="36"/>
    <cellStyle name="注释 2 3" xfId="5"/>
    <cellStyle name="注释 2 4" xfId="4"/>
    <cellStyle name="注释 3" xfId="1038"/>
    <cellStyle name="注释 3 2" xfId="293"/>
    <cellStyle name="注释 3 2 2" xfId="748"/>
    <cellStyle name="注释 3 3" xfId="222"/>
    <cellStyle name="注释 3 4" xfId="215"/>
    <cellStyle name="注释 4" xfId="1256"/>
    <cellStyle name="注释 4 2" xfId="579"/>
    <cellStyle name="注释 4 2 2" xfId="932"/>
    <cellStyle name="注释 4 3" xfId="592"/>
    <cellStyle name="注释 4 4" xfId="305"/>
    <cellStyle name="注释 5" xfId="3"/>
    <cellStyle name="注释 5 2" xfId="698"/>
    <cellStyle name="注释 5 3" xfId="977"/>
    <cellStyle name="注释 6" xfId="2"/>
    <cellStyle name="注释 7" xfId="167"/>
    <cellStyle name="注释 8" xfId="165"/>
  </cellStyles>
  <dxfs count="117">
    <dxf>
      <font>
        <b/>
        <i val="0"/>
      </font>
    </dxf>
    <dxf>
      <font>
        <b/>
        <i val="0"/>
      </font>
    </dxf>
    <dxf>
      <font>
        <b/>
        <i val="0"/>
      </font>
    </dxf>
    <dxf>
      <font>
        <b/>
        <i val="0"/>
      </font>
    </dxf>
    <dxf>
      <font>
        <b val="0"/>
        <i val="0"/>
        <color indexed="10"/>
      </font>
    </dxf>
    <dxf>
      <font>
        <b val="0"/>
        <color indexed="9"/>
      </font>
    </dxf>
    <dxf>
      <font>
        <b val="0"/>
        <color indexed="9"/>
      </font>
    </dxf>
    <dxf>
      <font>
        <b val="0"/>
        <color indexed="9"/>
      </font>
    </dxf>
    <dxf>
      <font>
        <color indexed="9"/>
      </font>
    </dxf>
    <dxf>
      <font>
        <color indexed="9"/>
      </font>
    </dxf>
    <dxf>
      <font>
        <color indexed="9"/>
      </font>
    </dxf>
    <dxf>
      <font>
        <color indexed="9"/>
      </font>
    </dxf>
    <dxf>
      <font>
        <color indexed="9"/>
      </font>
    </dxf>
    <dxf>
      <font>
        <color indexed="9"/>
      </font>
    </dxf>
    <dxf>
      <font>
        <b val="0"/>
        <color indexed="9"/>
      </font>
    </dxf>
    <dxf>
      <font>
        <b val="0"/>
        <color indexed="9"/>
      </font>
    </dxf>
    <dxf>
      <font>
        <b val="0"/>
        <color indexed="9"/>
      </font>
    </dxf>
    <dxf>
      <font>
        <b val="0"/>
        <color indexed="9"/>
      </font>
    </dxf>
    <dxf>
      <font>
        <b val="0"/>
        <color indexed="9"/>
      </font>
    </dxf>
    <dxf>
      <font>
        <b val="0"/>
        <color indexed="9"/>
      </font>
    </dxf>
    <dxf>
      <font>
        <b val="0"/>
        <color indexed="9"/>
      </font>
    </dxf>
    <dxf>
      <font>
        <color indexed="10"/>
      </font>
    </dxf>
    <dxf>
      <font>
        <color indexed="1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indexed="9"/>
      </font>
    </dxf>
    <dxf>
      <font>
        <color indexed="9"/>
      </font>
    </dxf>
    <dxf>
      <font>
        <color indexed="9"/>
      </font>
    </dxf>
    <dxf>
      <font>
        <color indexed="9"/>
      </font>
    </dxf>
    <dxf>
      <font>
        <color indexed="10"/>
      </font>
    </dxf>
    <dxf>
      <font>
        <color indexed="1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indexed="1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indexed="9"/>
      </font>
    </dxf>
    <dxf>
      <font>
        <b/>
        <i val="0"/>
      </font>
    </dxf>
    <dxf>
      <font>
        <color indexed="9"/>
      </font>
    </dxf>
    <dxf>
      <font>
        <color indexed="10"/>
      </font>
    </dxf>
    <dxf>
      <font>
        <color indexed="9"/>
      </font>
    </dxf>
    <dxf>
      <font>
        <color indexed="10"/>
      </font>
    </dxf>
    <dxf>
      <font>
        <color indexed="9"/>
      </font>
    </dxf>
    <dxf>
      <font>
        <color indexed="1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indexed="10"/>
      </font>
    </dxf>
    <dxf>
      <font>
        <color indexed="1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indexed="9"/>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ple/Desktop/2023&#24180;&#25919;&#24220;&#39044;&#31639;&#20844;&#24320;/2023&#24180;&#25919;&#24220;&#39044;&#31639;&#20844;&#24320;/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pple/Desktop/2023&#24180;&#25919;&#24220;&#39044;&#31639;&#20844;&#24320;/2023&#24180;&#25919;&#24220;&#39044;&#31639;&#20844;&#24320;/10.124.6.233/&#20840;&#20307;&#20154;&#21592;/02&#24179;&#34913;&#22788;/01&#36130;&#21147;&#21450;&#39044;&#20915;&#31639;&#25253;&#21578;/2018&#24180;/&#24180;&#21021;&#20154;&#20195;&#20250;/&#36807;&#31243;/RecoveredExternalLin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pple/Desktop/2023&#24180;&#25919;&#24220;&#39044;&#31639;&#20844;&#24320;/2023&#24180;&#25919;&#24220;&#39044;&#31639;&#20844;&#24320;/Users/Administrator/Desktop/&#24037;&#20316;/2023&#24180;/&#39044;&#31639;/2023&#24180;&#35013;&#35746;/11&#26354;&#38742;&#32463;&#27982;&#25216;&#26415;&#24320;&#21457;&#21306;&#31649;&#29702;&#31649;&#22996;&#20250;2022&#24180;&#39044;&#31639;&#33609;&#26696;(&#26368;&#26032;&#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封面"/>
      <sheetName val="目录"/>
      <sheetName val="表1"/>
      <sheetName val="表2"/>
      <sheetName val="表3"/>
      <sheetName val="表4"/>
      <sheetName val="表5"/>
      <sheetName val="表6-7"/>
      <sheetName val="表8-9"/>
      <sheetName val="表10"/>
      <sheetName val="表11"/>
      <sheetName val="表12"/>
      <sheetName val="表13"/>
      <sheetName val="表14"/>
      <sheetName val="表15"/>
      <sheetName val="表16"/>
      <sheetName val="表17-18"/>
      <sheetName val="表19-20"/>
      <sheetName val="表21"/>
      <sheetName val="表22"/>
      <sheetName val="表23"/>
      <sheetName val="表22经费 人员表"/>
      <sheetName val="人员"/>
    </sheetNames>
    <sheetDataSet>
      <sheetData sheetId="0"/>
      <sheetData sheetId="1"/>
      <sheetData sheetId="2"/>
      <sheetData sheetId="3"/>
      <sheetData sheetId="4"/>
      <sheetData sheetId="5"/>
      <sheetData sheetId="6"/>
      <sheetData sheetId="7"/>
      <sheetData sheetId="8"/>
      <sheetData sheetId="9">
        <row r="10">
          <cell r="C10">
            <v>1344</v>
          </cell>
        </row>
        <row r="11">
          <cell r="C11">
            <v>2459</v>
          </cell>
        </row>
        <row r="30">
          <cell r="C30">
            <v>18130</v>
          </cell>
        </row>
      </sheetData>
      <sheetData sheetId="10"/>
      <sheetData sheetId="11"/>
      <sheetData sheetId="12"/>
      <sheetData sheetId="13"/>
      <sheetData sheetId="14"/>
      <sheetData sheetId="15">
        <row r="35">
          <cell r="B35">
            <v>161</v>
          </cell>
        </row>
        <row r="36">
          <cell r="B36">
            <v>2493</v>
          </cell>
        </row>
      </sheetData>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F53"/>
  <sheetViews>
    <sheetView showGridLines="0" showZeros="0" view="pageBreakPreview" topLeftCell="B1" zoomScaleNormal="90" workbookViewId="0">
      <pane ySplit="4" topLeftCell="A5" activePane="bottomLeft" state="frozen"/>
      <selection pane="bottomLeft" activeCell="O39" sqref="O39"/>
    </sheetView>
  </sheetViews>
  <sheetFormatPr defaultColWidth="9" defaultRowHeight="15"/>
  <cols>
    <col min="1" max="1" width="17.6328125" style="231" customWidth="1"/>
    <col min="2" max="2" width="50.7265625" style="231" customWidth="1"/>
    <col min="3" max="3" width="20.453125" style="231" customWidth="1"/>
    <col min="4" max="4" width="15.453125" style="231" customWidth="1"/>
    <col min="5" max="5" width="18.36328125" style="419" customWidth="1"/>
    <col min="6" max="16384" width="9" style="420"/>
  </cols>
  <sheetData>
    <row r="1" spans="1:6">
      <c r="B1" s="421" t="s">
        <v>0</v>
      </c>
    </row>
    <row r="2" spans="1:6" ht="25.5">
      <c r="A2" s="233"/>
      <c r="B2" s="454" t="s">
        <v>1</v>
      </c>
      <c r="C2" s="454"/>
      <c r="D2" s="454"/>
      <c r="E2" s="454"/>
      <c r="F2" s="447"/>
    </row>
    <row r="3" spans="1:6" ht="17.5">
      <c r="A3" s="275"/>
      <c r="B3" s="422"/>
      <c r="C3" s="423"/>
      <c r="D3" s="275"/>
      <c r="E3" s="235" t="s">
        <v>2</v>
      </c>
      <c r="F3" s="447"/>
    </row>
    <row r="4" spans="1:6" s="415" customFormat="1" ht="35">
      <c r="A4" s="424" t="s">
        <v>3</v>
      </c>
      <c r="B4" s="425" t="s">
        <v>4</v>
      </c>
      <c r="C4" s="426" t="s">
        <v>5</v>
      </c>
      <c r="D4" s="426" t="s">
        <v>6</v>
      </c>
      <c r="E4" s="448" t="s">
        <v>7</v>
      </c>
      <c r="F4" s="449" t="s">
        <v>8</v>
      </c>
    </row>
    <row r="5" spans="1:6" s="416" customFormat="1" ht="17.5">
      <c r="A5" s="427" t="s">
        <v>9</v>
      </c>
      <c r="B5" s="428" t="s">
        <v>10</v>
      </c>
      <c r="C5" s="429">
        <v>31724</v>
      </c>
      <c r="D5" s="429">
        <v>118850</v>
      </c>
      <c r="E5" s="271">
        <v>2.746</v>
      </c>
      <c r="F5" s="450" t="str">
        <f t="shared" ref="F5:F40" si="0">IF(LEN(A5)=3,"是",IF(B5&lt;&gt;"",IF(SUM(C5:D5)&lt;&gt;0,"是","否"),"是"))</f>
        <v>是</v>
      </c>
    </row>
    <row r="6" spans="1:6" s="416" customFormat="1" ht="17.5">
      <c r="A6" s="430" t="s">
        <v>11</v>
      </c>
      <c r="B6" s="431" t="s">
        <v>12</v>
      </c>
      <c r="C6" s="432">
        <v>-17133</v>
      </c>
      <c r="D6" s="432">
        <v>63650</v>
      </c>
      <c r="E6" s="272">
        <v>-4.7149999999999999</v>
      </c>
      <c r="F6" s="450" t="str">
        <f t="shared" si="0"/>
        <v>是</v>
      </c>
    </row>
    <row r="7" spans="1:6" s="416" customFormat="1" ht="17.5">
      <c r="A7" s="430" t="s">
        <v>13</v>
      </c>
      <c r="B7" s="431" t="s">
        <v>14</v>
      </c>
      <c r="C7" s="432">
        <v>10104</v>
      </c>
      <c r="D7" s="432">
        <v>11500</v>
      </c>
      <c r="E7" s="272">
        <v>0.13800000000000001</v>
      </c>
      <c r="F7" s="450" t="str">
        <f t="shared" si="0"/>
        <v>是</v>
      </c>
    </row>
    <row r="8" spans="1:6" s="416" customFormat="1" ht="17.5">
      <c r="A8" s="430" t="s">
        <v>15</v>
      </c>
      <c r="B8" s="431" t="s">
        <v>16</v>
      </c>
      <c r="C8" s="432">
        <v>2351</v>
      </c>
      <c r="D8" s="432">
        <v>2950</v>
      </c>
      <c r="E8" s="272">
        <v>0.255</v>
      </c>
      <c r="F8" s="450" t="str">
        <f t="shared" si="0"/>
        <v>是</v>
      </c>
    </row>
    <row r="9" spans="1:6" s="416" customFormat="1" ht="17.5">
      <c r="A9" s="430" t="s">
        <v>17</v>
      </c>
      <c r="B9" s="431" t="s">
        <v>18</v>
      </c>
      <c r="C9" s="432">
        <v>1</v>
      </c>
      <c r="D9" s="432">
        <v>0</v>
      </c>
      <c r="E9" s="272">
        <v>-1</v>
      </c>
      <c r="F9" s="450" t="str">
        <f t="shared" si="0"/>
        <v>是</v>
      </c>
    </row>
    <row r="10" spans="1:6" s="416" customFormat="1" ht="17.5">
      <c r="A10" s="430" t="s">
        <v>19</v>
      </c>
      <c r="B10" s="431" t="s">
        <v>20</v>
      </c>
      <c r="C10" s="432">
        <v>6847</v>
      </c>
      <c r="D10" s="432">
        <v>7300</v>
      </c>
      <c r="E10" s="272">
        <v>6.6000000000000003E-2</v>
      </c>
      <c r="F10" s="450" t="str">
        <f t="shared" si="0"/>
        <v>是</v>
      </c>
    </row>
    <row r="11" spans="1:6" s="416" customFormat="1" ht="17.5">
      <c r="A11" s="430" t="s">
        <v>21</v>
      </c>
      <c r="B11" s="431" t="s">
        <v>22</v>
      </c>
      <c r="C11" s="432">
        <v>5645</v>
      </c>
      <c r="D11" s="432">
        <v>5500</v>
      </c>
      <c r="E11" s="272">
        <v>-2.5999999999999999E-2</v>
      </c>
      <c r="F11" s="450" t="str">
        <f t="shared" si="0"/>
        <v>是</v>
      </c>
    </row>
    <row r="12" spans="1:6" s="416" customFormat="1" ht="17.5">
      <c r="A12" s="430" t="s">
        <v>23</v>
      </c>
      <c r="B12" s="431" t="s">
        <v>24</v>
      </c>
      <c r="C12" s="432">
        <v>3782</v>
      </c>
      <c r="D12" s="432">
        <v>4500</v>
      </c>
      <c r="E12" s="272">
        <v>0.19</v>
      </c>
      <c r="F12" s="450" t="str">
        <f t="shared" si="0"/>
        <v>是</v>
      </c>
    </row>
    <row r="13" spans="1:6" s="416" customFormat="1" ht="17.5">
      <c r="A13" s="430" t="s">
        <v>25</v>
      </c>
      <c r="B13" s="431" t="s">
        <v>26</v>
      </c>
      <c r="C13" s="432">
        <v>4715</v>
      </c>
      <c r="D13" s="432">
        <v>4500</v>
      </c>
      <c r="E13" s="272">
        <v>-4.5999999999999999E-2</v>
      </c>
      <c r="F13" s="450" t="str">
        <f t="shared" si="0"/>
        <v>是</v>
      </c>
    </row>
    <row r="14" spans="1:6" s="416" customFormat="1" ht="17.5">
      <c r="A14" s="430" t="s">
        <v>27</v>
      </c>
      <c r="B14" s="431" t="s">
        <v>28</v>
      </c>
      <c r="C14" s="432">
        <v>2044</v>
      </c>
      <c r="D14" s="432">
        <v>3000</v>
      </c>
      <c r="E14" s="272">
        <v>0.46800000000000003</v>
      </c>
      <c r="F14" s="450" t="str">
        <f t="shared" si="0"/>
        <v>是</v>
      </c>
    </row>
    <row r="15" spans="1:6" s="416" customFormat="1" ht="17.5">
      <c r="A15" s="430" t="s">
        <v>29</v>
      </c>
      <c r="B15" s="431" t="s">
        <v>30</v>
      </c>
      <c r="C15" s="432">
        <v>4543</v>
      </c>
      <c r="D15" s="432">
        <v>5000</v>
      </c>
      <c r="E15" s="272">
        <v>0.10100000000000001</v>
      </c>
      <c r="F15" s="450" t="str">
        <f t="shared" si="0"/>
        <v>是</v>
      </c>
    </row>
    <row r="16" spans="1:6" s="416" customFormat="1" ht="17.5">
      <c r="A16" s="430" t="s">
        <v>31</v>
      </c>
      <c r="B16" s="431" t="s">
        <v>32</v>
      </c>
      <c r="C16" s="432">
        <v>202</v>
      </c>
      <c r="D16" s="432">
        <v>1550</v>
      </c>
      <c r="E16" s="272">
        <v>6.673</v>
      </c>
      <c r="F16" s="450" t="str">
        <f t="shared" si="0"/>
        <v>是</v>
      </c>
    </row>
    <row r="17" spans="1:6" s="416" customFormat="1" ht="17.5">
      <c r="A17" s="430" t="s">
        <v>33</v>
      </c>
      <c r="B17" s="431" t="s">
        <v>34</v>
      </c>
      <c r="C17" s="432">
        <v>8003</v>
      </c>
      <c r="D17" s="432">
        <v>9000</v>
      </c>
      <c r="E17" s="272">
        <v>0.125</v>
      </c>
      <c r="F17" s="450" t="str">
        <f t="shared" si="0"/>
        <v>是</v>
      </c>
    </row>
    <row r="18" spans="1:6" s="416" customFormat="1" ht="17.5">
      <c r="A18" s="430" t="s">
        <v>35</v>
      </c>
      <c r="B18" s="431" t="s">
        <v>36</v>
      </c>
      <c r="C18" s="432">
        <v>298</v>
      </c>
      <c r="D18" s="432">
        <v>300</v>
      </c>
      <c r="E18" s="272">
        <v>7.0000000000000001E-3</v>
      </c>
      <c r="F18" s="450" t="str">
        <f t="shared" si="0"/>
        <v>是</v>
      </c>
    </row>
    <row r="19" spans="1:6" s="416" customFormat="1" ht="17.5">
      <c r="A19" s="430" t="s">
        <v>37</v>
      </c>
      <c r="B19" s="431" t="s">
        <v>38</v>
      </c>
      <c r="C19" s="432">
        <v>90</v>
      </c>
      <c r="D19" s="432">
        <v>100</v>
      </c>
      <c r="E19" s="272">
        <v>0.111</v>
      </c>
      <c r="F19" s="450" t="str">
        <f t="shared" si="0"/>
        <v>是</v>
      </c>
    </row>
    <row r="20" spans="1:6" s="416" customFormat="1" ht="17.5">
      <c r="A20" s="452" t="s">
        <v>39</v>
      </c>
      <c r="B20" s="431" t="s">
        <v>40</v>
      </c>
      <c r="C20" s="432">
        <v>232</v>
      </c>
      <c r="D20" s="432">
        <v>0</v>
      </c>
      <c r="E20" s="271"/>
      <c r="F20" s="450" t="str">
        <f t="shared" si="0"/>
        <v>是</v>
      </c>
    </row>
    <row r="21" spans="1:6" s="416" customFormat="1" ht="17.5">
      <c r="A21" s="433" t="s">
        <v>41</v>
      </c>
      <c r="B21" s="428" t="s">
        <v>42</v>
      </c>
      <c r="C21" s="429">
        <v>16999</v>
      </c>
      <c r="D21" s="429">
        <v>8350</v>
      </c>
      <c r="E21" s="271">
        <v>-0.50900000000000001</v>
      </c>
      <c r="F21" s="450" t="str">
        <f t="shared" si="0"/>
        <v>是</v>
      </c>
    </row>
    <row r="22" spans="1:6" s="416" customFormat="1" ht="17.5">
      <c r="A22" s="434" t="s">
        <v>43</v>
      </c>
      <c r="B22" s="431" t="s">
        <v>44</v>
      </c>
      <c r="C22" s="432">
        <v>2904</v>
      </c>
      <c r="D22" s="432">
        <v>4000</v>
      </c>
      <c r="E22" s="272">
        <v>0.377</v>
      </c>
      <c r="F22" s="450" t="str">
        <f t="shared" si="0"/>
        <v>是</v>
      </c>
    </row>
    <row r="23" spans="1:6" s="416" customFormat="1" ht="17.5">
      <c r="A23" s="430" t="s">
        <v>45</v>
      </c>
      <c r="B23" s="435" t="s">
        <v>46</v>
      </c>
      <c r="C23" s="432">
        <v>3698</v>
      </c>
      <c r="D23" s="432">
        <v>900</v>
      </c>
      <c r="E23" s="272">
        <v>-0.75700000000000001</v>
      </c>
      <c r="F23" s="450" t="str">
        <f t="shared" si="0"/>
        <v>是</v>
      </c>
    </row>
    <row r="24" spans="1:6" s="416" customFormat="1" ht="17.5">
      <c r="A24" s="430" t="s">
        <v>47</v>
      </c>
      <c r="B24" s="431" t="s">
        <v>48</v>
      </c>
      <c r="C24" s="432">
        <v>735</v>
      </c>
      <c r="D24" s="432">
        <v>800</v>
      </c>
      <c r="E24" s="272">
        <v>8.7999999999999995E-2</v>
      </c>
      <c r="F24" s="450" t="str">
        <f t="shared" si="0"/>
        <v>是</v>
      </c>
    </row>
    <row r="25" spans="1:6" s="416" customFormat="1" ht="17.5">
      <c r="A25" s="430" t="s">
        <v>49</v>
      </c>
      <c r="B25" s="431" t="s">
        <v>50</v>
      </c>
      <c r="C25" s="432">
        <v>0</v>
      </c>
      <c r="D25" s="436"/>
      <c r="E25" s="272"/>
      <c r="F25" s="450" t="str">
        <f t="shared" si="0"/>
        <v>否</v>
      </c>
    </row>
    <row r="26" spans="1:6" s="416" customFormat="1" ht="17.5">
      <c r="A26" s="430" t="s">
        <v>51</v>
      </c>
      <c r="B26" s="431" t="s">
        <v>52</v>
      </c>
      <c r="C26" s="432">
        <v>239</v>
      </c>
      <c r="D26" s="432">
        <v>300</v>
      </c>
      <c r="E26" s="272">
        <v>0.255</v>
      </c>
      <c r="F26" s="450" t="str">
        <f t="shared" si="0"/>
        <v>是</v>
      </c>
    </row>
    <row r="27" spans="1:6" s="416" customFormat="1" ht="17.5">
      <c r="A27" s="430" t="s">
        <v>53</v>
      </c>
      <c r="B27" s="431" t="s">
        <v>54</v>
      </c>
      <c r="C27" s="432">
        <v>0</v>
      </c>
      <c r="D27" s="432"/>
      <c r="E27" s="272"/>
      <c r="F27" s="450" t="str">
        <f t="shared" si="0"/>
        <v>否</v>
      </c>
    </row>
    <row r="28" spans="1:6" s="416" customFormat="1" ht="17.5">
      <c r="A28" s="430" t="s">
        <v>55</v>
      </c>
      <c r="B28" s="431" t="s">
        <v>56</v>
      </c>
      <c r="C28" s="432">
        <v>9423</v>
      </c>
      <c r="D28" s="432">
        <v>2350</v>
      </c>
      <c r="E28" s="272"/>
      <c r="F28" s="450" t="str">
        <f t="shared" si="0"/>
        <v>是</v>
      </c>
    </row>
    <row r="29" spans="1:6" s="416" customFormat="1" ht="17.5">
      <c r="A29" s="430" t="s">
        <v>57</v>
      </c>
      <c r="B29" s="431"/>
      <c r="C29" s="432"/>
      <c r="D29" s="432"/>
      <c r="E29" s="272"/>
      <c r="F29" s="450" t="str">
        <f t="shared" si="0"/>
        <v>是</v>
      </c>
    </row>
    <row r="30" spans="1:6" s="416" customFormat="1" ht="17.5">
      <c r="A30" s="430"/>
      <c r="B30" s="431"/>
      <c r="C30" s="432"/>
      <c r="D30" s="432"/>
      <c r="E30" s="272"/>
      <c r="F30" s="450" t="str">
        <f t="shared" si="0"/>
        <v>是</v>
      </c>
    </row>
    <row r="31" spans="1:6" s="417" customFormat="1" ht="17.5">
      <c r="A31" s="437"/>
      <c r="B31" s="398" t="s">
        <v>58</v>
      </c>
      <c r="C31" s="438">
        <v>48723</v>
      </c>
      <c r="D31" s="438">
        <v>127200</v>
      </c>
      <c r="E31" s="271">
        <v>1.611</v>
      </c>
      <c r="F31" s="450" t="str">
        <f t="shared" si="0"/>
        <v>是</v>
      </c>
    </row>
    <row r="32" spans="1:6" s="416" customFormat="1" ht="17.5">
      <c r="A32" s="433">
        <v>105</v>
      </c>
      <c r="B32" s="439" t="s">
        <v>59</v>
      </c>
      <c r="C32" s="438">
        <v>175185</v>
      </c>
      <c r="D32" s="438">
        <v>71576</v>
      </c>
      <c r="E32" s="271">
        <v>-0.59099999999999997</v>
      </c>
      <c r="F32" s="450" t="str">
        <f t="shared" si="0"/>
        <v>是</v>
      </c>
    </row>
    <row r="33" spans="1:6" s="416" customFormat="1" ht="17.5">
      <c r="A33" s="427">
        <v>110</v>
      </c>
      <c r="B33" s="428" t="s">
        <v>60</v>
      </c>
      <c r="C33" s="261">
        <v>9200</v>
      </c>
      <c r="D33" s="440">
        <v>452</v>
      </c>
      <c r="E33" s="271">
        <v>-0.95099999999999996</v>
      </c>
      <c r="F33" s="450" t="str">
        <f t="shared" si="0"/>
        <v>是</v>
      </c>
    </row>
    <row r="34" spans="1:6" s="416" customFormat="1" ht="17.5">
      <c r="A34" s="430">
        <v>11001</v>
      </c>
      <c r="B34" s="431" t="s">
        <v>61</v>
      </c>
      <c r="C34" s="436">
        <v>69618</v>
      </c>
      <c r="D34" s="436">
        <v>23364</v>
      </c>
      <c r="E34" s="272">
        <v>-0.66400000000000003</v>
      </c>
      <c r="F34" s="450" t="str">
        <f t="shared" si="0"/>
        <v>是</v>
      </c>
    </row>
    <row r="35" spans="1:6" s="416" customFormat="1" ht="17.5">
      <c r="A35" s="430"/>
      <c r="B35" s="431" t="s">
        <v>62</v>
      </c>
      <c r="C35" s="436">
        <v>34240</v>
      </c>
      <c r="D35" s="436">
        <v>18607</v>
      </c>
      <c r="E35" s="272">
        <v>-0.45700000000000002</v>
      </c>
      <c r="F35" s="450" t="str">
        <f t="shared" si="0"/>
        <v>是</v>
      </c>
    </row>
    <row r="36" spans="1:6" s="416" customFormat="1" ht="17.5">
      <c r="A36" s="430">
        <v>11008</v>
      </c>
      <c r="B36" s="431" t="s">
        <v>63</v>
      </c>
      <c r="C36" s="436">
        <v>4304</v>
      </c>
      <c r="D36" s="436"/>
      <c r="E36" s="272"/>
      <c r="F36" s="450" t="str">
        <f t="shared" si="0"/>
        <v>是</v>
      </c>
    </row>
    <row r="37" spans="1:6" s="416" customFormat="1" ht="17.5">
      <c r="A37" s="430">
        <v>11009</v>
      </c>
      <c r="B37" s="431" t="s">
        <v>64</v>
      </c>
      <c r="C37" s="441">
        <v>13892</v>
      </c>
      <c r="D37" s="436">
        <v>21387</v>
      </c>
      <c r="E37" s="272"/>
      <c r="F37" s="450" t="str">
        <f t="shared" si="0"/>
        <v>是</v>
      </c>
    </row>
    <row r="38" spans="1:6" s="418" customFormat="1" ht="17.5">
      <c r="A38" s="442">
        <v>11013</v>
      </c>
      <c r="B38" s="443" t="s">
        <v>65</v>
      </c>
      <c r="C38" s="441">
        <v>30131</v>
      </c>
      <c r="D38" s="436">
        <v>7766</v>
      </c>
      <c r="E38" s="272">
        <v>-0.74199999999999999</v>
      </c>
      <c r="F38" s="450" t="str">
        <f t="shared" si="0"/>
        <v>是</v>
      </c>
    </row>
    <row r="39" spans="1:6" s="418" customFormat="1" ht="17.5">
      <c r="A39" s="442">
        <v>11015</v>
      </c>
      <c r="B39" s="443" t="s">
        <v>66</v>
      </c>
      <c r="C39" s="432">
        <v>13800</v>
      </c>
      <c r="D39" s="432"/>
      <c r="E39" s="272"/>
      <c r="F39" s="450" t="str">
        <f t="shared" si="0"/>
        <v>是</v>
      </c>
    </row>
    <row r="40" spans="1:6" s="416" customFormat="1" ht="17.5">
      <c r="A40" s="437"/>
      <c r="B40" s="431" t="s">
        <v>67</v>
      </c>
      <c r="C40" s="438"/>
      <c r="D40" s="438"/>
      <c r="E40" s="271"/>
      <c r="F40" s="450" t="str">
        <f t="shared" si="0"/>
        <v>否</v>
      </c>
    </row>
    <row r="41" spans="1:6" s="416" customFormat="1" ht="17.5">
      <c r="A41" s="417"/>
      <c r="B41" s="444"/>
      <c r="C41" s="444"/>
      <c r="D41" s="444"/>
      <c r="E41" s="451"/>
    </row>
    <row r="42" spans="1:6" s="416" customFormat="1" ht="17.5">
      <c r="A42" s="417"/>
      <c r="B42" s="444" t="s">
        <v>68</v>
      </c>
      <c r="C42" s="445">
        <v>223908</v>
      </c>
      <c r="D42" s="445">
        <v>198776</v>
      </c>
      <c r="E42" s="451">
        <v>-0.112</v>
      </c>
    </row>
    <row r="43" spans="1:6">
      <c r="C43" s="446"/>
      <c r="D43" s="446"/>
    </row>
    <row r="44" spans="1:6">
      <c r="D44" s="446"/>
    </row>
    <row r="45" spans="1:6">
      <c r="C45" s="446"/>
      <c r="D45" s="446"/>
    </row>
    <row r="46" spans="1:6">
      <c r="C46" s="446"/>
      <c r="D46" s="446"/>
    </row>
    <row r="47" spans="1:6">
      <c r="D47" s="446"/>
    </row>
    <row r="48" spans="1:6">
      <c r="C48" s="446"/>
      <c r="D48" s="446"/>
    </row>
    <row r="49" spans="3:4">
      <c r="C49" s="446"/>
      <c r="D49" s="446"/>
    </row>
    <row r="50" spans="3:4">
      <c r="C50" s="446"/>
      <c r="D50" s="446"/>
    </row>
    <row r="51" spans="3:4">
      <c r="C51" s="446"/>
      <c r="D51" s="446"/>
    </row>
    <row r="52" spans="3:4">
      <c r="D52" s="446"/>
    </row>
    <row r="53" spans="3:4">
      <c r="C53" s="446"/>
      <c r="D53" s="446"/>
    </row>
  </sheetData>
  <autoFilter ref="A4:F40">
    <extLst/>
  </autoFilter>
  <mergeCells count="1">
    <mergeCell ref="B2:E2"/>
  </mergeCells>
  <phoneticPr fontId="95" type="noConversion"/>
  <conditionalFormatting sqref="E3">
    <cfRule type="cellIs" dxfId="116" priority="43" stopIfTrue="1" operator="lessThanOrEqual">
      <formula>-1</formula>
    </cfRule>
  </conditionalFormatting>
  <conditionalFormatting sqref="A32:B32">
    <cfRule type="expression" dxfId="115" priority="49" stopIfTrue="1">
      <formula>"len($A:$A)=3"</formula>
    </cfRule>
  </conditionalFormatting>
  <conditionalFormatting sqref="C32">
    <cfRule type="expression" dxfId="114" priority="34" stopIfTrue="1">
      <formula>"len($A:$A)=3"</formula>
    </cfRule>
  </conditionalFormatting>
  <conditionalFormatting sqref="D32">
    <cfRule type="expression" dxfId="113" priority="23" stopIfTrue="1">
      <formula>"len($A:$A)=3"</formula>
    </cfRule>
    <cfRule type="expression" dxfId="112" priority="28" stopIfTrue="1">
      <formula>"len($A:$A)=3"</formula>
    </cfRule>
  </conditionalFormatting>
  <conditionalFormatting sqref="C33:D33">
    <cfRule type="expression" dxfId="111" priority="33" stopIfTrue="1">
      <formula>"len($A:$A)=3"</formula>
    </cfRule>
  </conditionalFormatting>
  <conditionalFormatting sqref="A36:B36">
    <cfRule type="expression" dxfId="110" priority="61" stopIfTrue="1">
      <formula>"len($A:$A)=3"</formula>
    </cfRule>
  </conditionalFormatting>
  <conditionalFormatting sqref="B40">
    <cfRule type="expression" dxfId="109" priority="2" stopIfTrue="1">
      <formula>"len($A:$A)=3"</formula>
    </cfRule>
    <cfRule type="expression" dxfId="108" priority="1" stopIfTrue="1">
      <formula>"len($A:$A)=3"</formula>
    </cfRule>
  </conditionalFormatting>
  <conditionalFormatting sqref="C40:D40">
    <cfRule type="expression" dxfId="107" priority="40" stopIfTrue="1">
      <formula>"len($A:$A)=3"</formula>
    </cfRule>
    <cfRule type="expression" dxfId="106" priority="37" stopIfTrue="1">
      <formula>"len($A:$A)=3"</formula>
    </cfRule>
  </conditionalFormatting>
  <conditionalFormatting sqref="B8:B9">
    <cfRule type="expression" dxfId="105" priority="57" stopIfTrue="1">
      <formula>"len($A:$A)=3"</formula>
    </cfRule>
  </conditionalFormatting>
  <conditionalFormatting sqref="B33:B35">
    <cfRule type="expression" dxfId="104" priority="18" stopIfTrue="1">
      <formula>"len($A:$A)=3"</formula>
    </cfRule>
  </conditionalFormatting>
  <conditionalFormatting sqref="B38:B39">
    <cfRule type="expression" dxfId="103" priority="12" stopIfTrue="1">
      <formula>"len($A:$A)=3"</formula>
    </cfRule>
    <cfRule type="expression" dxfId="102" priority="13" stopIfTrue="1">
      <formula>"len($A:$A)=3"</formula>
    </cfRule>
  </conditionalFormatting>
  <conditionalFormatting sqref="C5:C7">
    <cfRule type="expression" dxfId="101" priority="38" stopIfTrue="1">
      <formula>"len($A:$A)=3"</formula>
    </cfRule>
  </conditionalFormatting>
  <conditionalFormatting sqref="C8:C9">
    <cfRule type="expression" dxfId="100" priority="36" stopIfTrue="1">
      <formula>"len($A:$A)=3"</formula>
    </cfRule>
  </conditionalFormatting>
  <conditionalFormatting sqref="D5:D7">
    <cfRule type="expression" dxfId="99" priority="27" stopIfTrue="1">
      <formula>"len($A:$A)=3"</formula>
    </cfRule>
  </conditionalFormatting>
  <conditionalFormatting sqref="D8:D9">
    <cfRule type="expression" dxfId="98" priority="25" stopIfTrue="1">
      <formula>"len($A:$A)=3"</formula>
    </cfRule>
  </conditionalFormatting>
  <conditionalFormatting sqref="F5:F40">
    <cfRule type="cellIs" dxfId="97" priority="41" stopIfTrue="1" operator="lessThan">
      <formula>0</formula>
    </cfRule>
    <cfRule type="cellIs" dxfId="96" priority="42" stopIfTrue="1" operator="lessThan">
      <formula>0</formula>
    </cfRule>
  </conditionalFormatting>
  <conditionalFormatting sqref="A5:B30">
    <cfRule type="expression" dxfId="95" priority="54" stopIfTrue="1">
      <formula>"len($A:$A)=3"</formula>
    </cfRule>
  </conditionalFormatting>
  <conditionalFormatting sqref="B5:B7 B32">
    <cfRule type="expression" dxfId="94" priority="63" stopIfTrue="1">
      <formula>"len($A:$A)=3"</formula>
    </cfRule>
  </conditionalFormatting>
  <conditionalFormatting sqref="C5:C13 C20:C21 C30">
    <cfRule type="expression" dxfId="93" priority="35" stopIfTrue="1">
      <formula>"len($A:$A)=3"</formula>
    </cfRule>
  </conditionalFormatting>
  <conditionalFormatting sqref="D5:D13 D20:D21 D30">
    <cfRule type="expression" dxfId="92" priority="24" stopIfTrue="1">
      <formula>"len($A:$A)=3"</formula>
    </cfRule>
  </conditionalFormatting>
  <conditionalFormatting sqref="C14:D19">
    <cfRule type="expression" dxfId="91" priority="5" stopIfTrue="1">
      <formula>"len($A:$A)=3"</formula>
    </cfRule>
  </conditionalFormatting>
  <conditionalFormatting sqref="C22:D29">
    <cfRule type="expression" dxfId="90" priority="4" stopIfTrue="1">
      <formula>"len($A:$A)=3"</formula>
    </cfRule>
  </conditionalFormatting>
  <conditionalFormatting sqref="C32:C33 D33">
    <cfRule type="expression" dxfId="89" priority="39" stopIfTrue="1">
      <formula>"len($A:$A)=3"</formula>
    </cfRule>
  </conditionalFormatting>
  <conditionalFormatting sqref="A33:B35 B39:B40">
    <cfRule type="expression" dxfId="88" priority="17" stopIfTrue="1">
      <formula>"len($A:$A)=3"</formula>
    </cfRule>
  </conditionalFormatting>
  <conditionalFormatting sqref="A34:B35">
    <cfRule type="expression" dxfId="87" priority="16" stopIfTrue="1">
      <formula>"len($A:$A)=3"</formula>
    </cfRule>
  </conditionalFormatting>
  <conditionalFormatting sqref="C34:D39">
    <cfRule type="expression" dxfId="86" priority="3" stopIfTrue="1">
      <formula>"len($A:$A)=3"</formula>
    </cfRule>
  </conditionalFormatting>
  <conditionalFormatting sqref="A36:B37">
    <cfRule type="expression" dxfId="85" priority="14" stopIfTrue="1">
      <formula>"len($A:$A)=3"</formula>
    </cfRule>
  </conditionalFormatting>
  <printOptions horizontalCentered="1"/>
  <pageMargins left="0.47222222222222199" right="0.39305555555555599" top="0.74791666666666701" bottom="0.74791666666666701" header="0.31458333333333299" footer="0.31458333333333299"/>
  <pageSetup paperSize="9" scale="75" orientation="portrait" r:id="rId1"/>
  <headerFooter alignWithMargins="0">
    <oddHeader>&amp;L&amp;"黑体"&amp;22附件1</oddHeader>
    <oddFooter>&amp;C&amp;16- &amp;P -</oddFooter>
  </headerFooter>
</worksheet>
</file>

<file path=xl/worksheets/sheet10.xml><?xml version="1.0" encoding="utf-8"?>
<worksheet xmlns="http://schemas.openxmlformats.org/spreadsheetml/2006/main" xmlns:r="http://schemas.openxmlformats.org/officeDocument/2006/relationships">
  <dimension ref="A1:D175"/>
  <sheetViews>
    <sheetView showGridLines="0" showZeros="0" view="pageBreakPreview" zoomScaleNormal="115" workbookViewId="0">
      <pane ySplit="3" topLeftCell="A144" activePane="bottomLeft" state="frozen"/>
      <selection pane="bottomLeft" activeCell="A3" sqref="A3:D162"/>
    </sheetView>
  </sheetViews>
  <sheetFormatPr defaultColWidth="9" defaultRowHeight="15"/>
  <cols>
    <col min="1" max="1" width="50.7265625" style="275" customWidth="1"/>
    <col min="2" max="3" width="20.6328125" style="275" customWidth="1"/>
    <col min="4" max="4" width="17.7265625" style="276" customWidth="1"/>
    <col min="5" max="16384" width="9" style="275"/>
  </cols>
  <sheetData>
    <row r="1" spans="1:4" ht="25.5">
      <c r="A1" s="454" t="s">
        <v>1705</v>
      </c>
      <c r="B1" s="454"/>
      <c r="C1" s="454"/>
      <c r="D1" s="454"/>
    </row>
    <row r="2" spans="1:4" s="273" customFormat="1" ht="17.5">
      <c r="A2" s="234"/>
      <c r="B2" s="234"/>
      <c r="C2" s="234"/>
      <c r="D2" s="235" t="s">
        <v>2</v>
      </c>
    </row>
    <row r="3" spans="1:4" s="274" customFormat="1" ht="35">
      <c r="A3" s="236" t="s">
        <v>1706</v>
      </c>
      <c r="B3" s="237" t="s">
        <v>5</v>
      </c>
      <c r="C3" s="237" t="s">
        <v>6</v>
      </c>
      <c r="D3" s="237" t="s">
        <v>7</v>
      </c>
    </row>
    <row r="4" spans="1:4" ht="17.5">
      <c r="A4" s="238" t="s">
        <v>83</v>
      </c>
      <c r="B4" s="239">
        <v>0</v>
      </c>
      <c r="C4" s="239">
        <v>0</v>
      </c>
      <c r="D4" s="240"/>
    </row>
    <row r="5" spans="1:4" ht="35">
      <c r="A5" s="241" t="s">
        <v>1707</v>
      </c>
      <c r="B5" s="242">
        <v>0</v>
      </c>
      <c r="C5" s="242">
        <v>0</v>
      </c>
      <c r="D5" s="151"/>
    </row>
    <row r="6" spans="1:4" ht="17.5">
      <c r="A6" s="241" t="s">
        <v>1708</v>
      </c>
      <c r="B6" s="242"/>
      <c r="C6" s="242"/>
      <c r="D6" s="151"/>
    </row>
    <row r="7" spans="1:4" ht="17.5">
      <c r="A7" s="241" t="s">
        <v>1709</v>
      </c>
      <c r="B7" s="242"/>
      <c r="C7" s="242"/>
      <c r="D7" s="151"/>
    </row>
    <row r="8" spans="1:4" ht="17.5">
      <c r="A8" s="241" t="s">
        <v>1710</v>
      </c>
      <c r="B8" s="242"/>
      <c r="C8" s="242"/>
      <c r="D8" s="151"/>
    </row>
    <row r="9" spans="1:4" s="230" customFormat="1" ht="17.5">
      <c r="A9" s="241" t="s">
        <v>1711</v>
      </c>
      <c r="B9" s="242"/>
      <c r="C9" s="242"/>
      <c r="D9" s="151"/>
    </row>
    <row r="10" spans="1:4" ht="17.5">
      <c r="A10" s="241" t="s">
        <v>85</v>
      </c>
      <c r="B10" s="242">
        <v>567</v>
      </c>
      <c r="C10" s="242">
        <v>0</v>
      </c>
      <c r="D10" s="151">
        <v>-1</v>
      </c>
    </row>
    <row r="11" spans="1:4" ht="17.5">
      <c r="A11" s="241" t="s">
        <v>1712</v>
      </c>
      <c r="B11" s="242">
        <v>508</v>
      </c>
      <c r="C11" s="242">
        <v>0</v>
      </c>
      <c r="D11" s="151">
        <v>-1</v>
      </c>
    </row>
    <row r="12" spans="1:4" s="230" customFormat="1" ht="17.5">
      <c r="A12" s="241" t="s">
        <v>1713</v>
      </c>
      <c r="B12" s="242">
        <v>68</v>
      </c>
      <c r="C12" s="242"/>
      <c r="D12" s="151">
        <v>-1</v>
      </c>
    </row>
    <row r="13" spans="1:4" ht="17.5">
      <c r="A13" s="241" t="s">
        <v>1714</v>
      </c>
      <c r="B13" s="242">
        <v>440</v>
      </c>
      <c r="C13" s="242"/>
      <c r="D13" s="151"/>
    </row>
    <row r="14" spans="1:4" s="230" customFormat="1" ht="35">
      <c r="A14" s="241" t="s">
        <v>1715</v>
      </c>
      <c r="B14" s="242"/>
      <c r="C14" s="242"/>
      <c r="D14" s="151"/>
    </row>
    <row r="15" spans="1:4" ht="17.5">
      <c r="A15" s="241" t="s">
        <v>1716</v>
      </c>
      <c r="B15" s="242">
        <v>59</v>
      </c>
      <c r="C15" s="242">
        <v>0</v>
      </c>
      <c r="D15" s="151"/>
    </row>
    <row r="16" spans="1:4" ht="17.5">
      <c r="A16" s="241" t="s">
        <v>1717</v>
      </c>
      <c r="B16" s="242"/>
      <c r="C16" s="242"/>
      <c r="D16" s="151"/>
    </row>
    <row r="17" spans="1:4" s="230" customFormat="1" ht="17.5">
      <c r="A17" s="241" t="s">
        <v>1718</v>
      </c>
      <c r="B17" s="242">
        <v>59</v>
      </c>
      <c r="C17" s="242"/>
      <c r="D17" s="151"/>
    </row>
    <row r="18" spans="1:4" s="230" customFormat="1" ht="17.5">
      <c r="A18" s="241" t="s">
        <v>1719</v>
      </c>
      <c r="B18" s="242"/>
      <c r="C18" s="242"/>
      <c r="D18" s="151"/>
    </row>
    <row r="19" spans="1:4" s="230" customFormat="1" ht="17.5">
      <c r="A19" s="241" t="s">
        <v>91</v>
      </c>
      <c r="B19" s="242">
        <v>40229</v>
      </c>
      <c r="C19" s="242">
        <v>50000</v>
      </c>
      <c r="D19" s="151"/>
    </row>
    <row r="20" spans="1:4" ht="35">
      <c r="A20" s="238" t="s">
        <v>1720</v>
      </c>
      <c r="B20" s="239">
        <v>40229</v>
      </c>
      <c r="C20" s="239">
        <v>50000</v>
      </c>
      <c r="D20" s="240"/>
    </row>
    <row r="21" spans="1:4" ht="17.5">
      <c r="A21" s="241" t="s">
        <v>1721</v>
      </c>
      <c r="B21" s="242">
        <v>2502</v>
      </c>
      <c r="C21" s="242">
        <v>26500</v>
      </c>
      <c r="D21" s="151"/>
    </row>
    <row r="22" spans="1:4" ht="17.5">
      <c r="A22" s="241" t="s">
        <v>1722</v>
      </c>
      <c r="B22" s="242">
        <v>16864</v>
      </c>
      <c r="C22" s="242"/>
      <c r="D22" s="151"/>
    </row>
    <row r="23" spans="1:4" ht="17.5">
      <c r="A23" s="241" t="s">
        <v>1723</v>
      </c>
      <c r="B23" s="242"/>
      <c r="C23" s="242"/>
      <c r="D23" s="151"/>
    </row>
    <row r="24" spans="1:4" ht="17.5">
      <c r="A24" s="241" t="s">
        <v>1724</v>
      </c>
      <c r="B24" s="242">
        <v>467</v>
      </c>
      <c r="C24" s="242">
        <v>3500</v>
      </c>
      <c r="D24" s="151"/>
    </row>
    <row r="25" spans="1:4" ht="17.5">
      <c r="A25" s="241" t="s">
        <v>1725</v>
      </c>
      <c r="B25" s="242">
        <v>8947</v>
      </c>
      <c r="C25" s="242"/>
      <c r="D25" s="151"/>
    </row>
    <row r="26" spans="1:4" s="230" customFormat="1" ht="17.5">
      <c r="A26" s="241" t="s">
        <v>1726</v>
      </c>
      <c r="B26" s="242">
        <v>1231</v>
      </c>
      <c r="C26" s="242"/>
      <c r="D26" s="151"/>
    </row>
    <row r="27" spans="1:4" ht="17.5">
      <c r="A27" s="241" t="s">
        <v>1727</v>
      </c>
      <c r="B27" s="242"/>
      <c r="C27" s="242"/>
      <c r="D27" s="151"/>
    </row>
    <row r="28" spans="1:4" ht="17.5">
      <c r="A28" s="241" t="s">
        <v>1728</v>
      </c>
      <c r="B28" s="242"/>
      <c r="C28" s="242"/>
      <c r="D28" s="151"/>
    </row>
    <row r="29" spans="1:4" s="229" customFormat="1" ht="17.5">
      <c r="A29" s="241" t="s">
        <v>1729</v>
      </c>
      <c r="B29" s="242"/>
      <c r="C29" s="242"/>
      <c r="D29" s="151"/>
    </row>
    <row r="30" spans="1:4" s="230" customFormat="1" ht="17.5">
      <c r="A30" s="241" t="s">
        <v>1730</v>
      </c>
      <c r="B30" s="242"/>
      <c r="C30" s="242"/>
      <c r="D30" s="151"/>
    </row>
    <row r="31" spans="1:4" s="230" customFormat="1" ht="17.5">
      <c r="A31" s="241" t="s">
        <v>1731</v>
      </c>
      <c r="B31" s="242"/>
      <c r="C31" s="242"/>
      <c r="D31" s="151"/>
    </row>
    <row r="32" spans="1:4" ht="35">
      <c r="A32" s="238" t="s">
        <v>1732</v>
      </c>
      <c r="B32" s="239">
        <v>10218</v>
      </c>
      <c r="C32" s="239">
        <v>20000</v>
      </c>
      <c r="D32" s="240"/>
    </row>
    <row r="33" spans="1:4" ht="35">
      <c r="A33" s="241" t="s">
        <v>1733</v>
      </c>
      <c r="B33" s="242"/>
      <c r="C33" s="242">
        <v>0</v>
      </c>
      <c r="D33" s="151"/>
    </row>
    <row r="34" spans="1:4" s="230" customFormat="1" ht="17.5">
      <c r="A34" s="241" t="s">
        <v>1734</v>
      </c>
      <c r="B34" s="242"/>
      <c r="C34" s="242"/>
      <c r="D34" s="151"/>
    </row>
    <row r="35" spans="1:4" s="230" customFormat="1" ht="17.5">
      <c r="A35" s="241" t="s">
        <v>1735</v>
      </c>
      <c r="B35" s="242"/>
      <c r="C35" s="242"/>
      <c r="D35" s="151"/>
    </row>
    <row r="36" spans="1:4" s="230" customFormat="1" ht="17.5">
      <c r="A36" s="241" t="s">
        <v>1736</v>
      </c>
      <c r="B36" s="242"/>
      <c r="C36" s="242"/>
      <c r="D36" s="151"/>
    </row>
    <row r="37" spans="1:4" s="229" customFormat="1" ht="17.5">
      <c r="A37" s="241" t="s">
        <v>1737</v>
      </c>
      <c r="B37" s="242"/>
      <c r="C37" s="242"/>
      <c r="D37" s="151"/>
    </row>
    <row r="38" spans="1:4" s="230" customFormat="1" ht="17.5">
      <c r="A38" s="241" t="s">
        <v>1738</v>
      </c>
      <c r="B38" s="242"/>
      <c r="C38" s="242"/>
      <c r="D38" s="151"/>
    </row>
    <row r="39" spans="1:4" ht="35">
      <c r="A39" s="241" t="s">
        <v>1739</v>
      </c>
      <c r="B39" s="242">
        <v>0</v>
      </c>
      <c r="C39" s="242">
        <v>0</v>
      </c>
      <c r="D39" s="151"/>
    </row>
    <row r="40" spans="1:4" ht="17.5">
      <c r="A40" s="241" t="s">
        <v>1740</v>
      </c>
      <c r="B40" s="242"/>
      <c r="C40" s="242"/>
      <c r="D40" s="151"/>
    </row>
    <row r="41" spans="1:4" ht="17.5">
      <c r="A41" s="241" t="s">
        <v>1741</v>
      </c>
      <c r="B41" s="242"/>
      <c r="C41" s="242"/>
      <c r="D41" s="151"/>
    </row>
    <row r="42" spans="1:4" ht="17.5">
      <c r="A42" s="241" t="s">
        <v>1742</v>
      </c>
      <c r="B42" s="242"/>
      <c r="C42" s="242"/>
      <c r="D42" s="151"/>
    </row>
    <row r="43" spans="1:4" ht="35">
      <c r="A43" s="238" t="s">
        <v>1743</v>
      </c>
      <c r="B43" s="239"/>
      <c r="C43" s="239"/>
      <c r="D43" s="240"/>
    </row>
    <row r="44" spans="1:4" ht="35">
      <c r="A44" s="241" t="s">
        <v>1744</v>
      </c>
      <c r="B44" s="242"/>
      <c r="C44" s="242">
        <v>0</v>
      </c>
      <c r="D44" s="151"/>
    </row>
    <row r="45" spans="1:4" ht="17.5">
      <c r="A45" s="241" t="s">
        <v>1745</v>
      </c>
      <c r="B45" s="242"/>
      <c r="C45" s="242"/>
      <c r="D45" s="151"/>
    </row>
    <row r="46" spans="1:4" ht="17.5">
      <c r="A46" s="241" t="s">
        <v>1746</v>
      </c>
      <c r="B46" s="242"/>
      <c r="C46" s="242"/>
      <c r="D46" s="151"/>
    </row>
    <row r="47" spans="1:4" ht="17.5">
      <c r="A47" s="241" t="s">
        <v>1747</v>
      </c>
      <c r="B47" s="242"/>
      <c r="C47" s="242"/>
      <c r="D47" s="151"/>
    </row>
    <row r="48" spans="1:4" ht="17.5">
      <c r="A48" s="241" t="s">
        <v>1748</v>
      </c>
      <c r="B48" s="242"/>
      <c r="C48" s="242"/>
      <c r="D48" s="151"/>
    </row>
    <row r="49" spans="1:4" ht="35">
      <c r="A49" s="241" t="s">
        <v>1749</v>
      </c>
      <c r="B49" s="242"/>
      <c r="C49" s="242"/>
      <c r="D49" s="151"/>
    </row>
    <row r="50" spans="1:4" ht="35">
      <c r="A50" s="241" t="s">
        <v>1750</v>
      </c>
      <c r="B50" s="242"/>
      <c r="C50" s="242">
        <v>0</v>
      </c>
      <c r="D50" s="151"/>
    </row>
    <row r="51" spans="1:4" ht="17.5">
      <c r="A51" s="241" t="s">
        <v>1751</v>
      </c>
      <c r="B51" s="242"/>
      <c r="C51" s="242"/>
      <c r="D51" s="151"/>
    </row>
    <row r="52" spans="1:4" ht="17.5">
      <c r="A52" s="241" t="s">
        <v>1752</v>
      </c>
      <c r="B52" s="242"/>
      <c r="C52" s="242"/>
      <c r="D52" s="151"/>
    </row>
    <row r="53" spans="1:4" ht="17.5">
      <c r="A53" s="241" t="s">
        <v>1753</v>
      </c>
      <c r="B53" s="242"/>
      <c r="C53" s="242"/>
      <c r="D53" s="151"/>
    </row>
    <row r="54" spans="1:4" ht="17.5">
      <c r="A54" s="241" t="s">
        <v>1754</v>
      </c>
      <c r="B54" s="242"/>
      <c r="C54" s="242"/>
      <c r="D54" s="151"/>
    </row>
    <row r="55" spans="1:4" ht="17.5">
      <c r="A55" s="241" t="s">
        <v>1755</v>
      </c>
      <c r="B55" s="242"/>
      <c r="C55" s="242"/>
      <c r="D55" s="151"/>
    </row>
    <row r="56" spans="1:4" ht="35">
      <c r="A56" s="241" t="s">
        <v>1756</v>
      </c>
      <c r="B56" s="242"/>
      <c r="C56" s="242"/>
      <c r="D56" s="151"/>
    </row>
    <row r="57" spans="1:4" ht="17.5">
      <c r="A57" s="241" t="s">
        <v>1757</v>
      </c>
      <c r="B57" s="242"/>
      <c r="C57" s="242"/>
      <c r="D57" s="151"/>
    </row>
    <row r="58" spans="1:4" ht="17.5">
      <c r="A58" s="241" t="s">
        <v>1758</v>
      </c>
      <c r="B58" s="242"/>
      <c r="C58" s="242"/>
      <c r="D58" s="151"/>
    </row>
    <row r="59" spans="1:4" ht="17.5">
      <c r="A59" s="241" t="s">
        <v>1759</v>
      </c>
      <c r="B59" s="242"/>
      <c r="C59" s="242"/>
      <c r="D59" s="151"/>
    </row>
    <row r="60" spans="1:4" ht="17.5">
      <c r="A60" s="241" t="s">
        <v>1760</v>
      </c>
      <c r="B60" s="242"/>
      <c r="C60" s="242"/>
      <c r="D60" s="151"/>
    </row>
    <row r="61" spans="1:4" ht="17.5">
      <c r="A61" s="241" t="s">
        <v>1761</v>
      </c>
      <c r="B61" s="242"/>
      <c r="C61" s="242"/>
      <c r="D61" s="151"/>
    </row>
    <row r="62" spans="1:4" ht="17.5">
      <c r="A62" s="241" t="s">
        <v>93</v>
      </c>
      <c r="B62" s="242">
        <v>5</v>
      </c>
      <c r="C62" s="242">
        <v>0</v>
      </c>
      <c r="D62" s="151">
        <v>-1</v>
      </c>
    </row>
    <row r="63" spans="1:4" ht="35">
      <c r="A63" s="241" t="s">
        <v>1762</v>
      </c>
      <c r="B63" s="242">
        <v>0</v>
      </c>
      <c r="C63" s="242">
        <v>0</v>
      </c>
      <c r="D63" s="151"/>
    </row>
    <row r="64" spans="1:4" ht="17.5">
      <c r="A64" s="241" t="s">
        <v>1763</v>
      </c>
      <c r="B64" s="242"/>
      <c r="C64" s="242"/>
      <c r="D64" s="151"/>
    </row>
    <row r="65" spans="1:4" ht="17.5">
      <c r="A65" s="241" t="s">
        <v>1764</v>
      </c>
      <c r="B65" s="242"/>
      <c r="C65" s="242"/>
      <c r="D65" s="151"/>
    </row>
    <row r="66" spans="1:4" ht="17.5">
      <c r="A66" s="241" t="s">
        <v>1765</v>
      </c>
      <c r="B66" s="242"/>
      <c r="C66" s="242"/>
      <c r="D66" s="151"/>
    </row>
    <row r="67" spans="1:4" ht="17.5">
      <c r="A67" s="241" t="s">
        <v>1766</v>
      </c>
      <c r="B67" s="242"/>
      <c r="C67" s="242"/>
      <c r="D67" s="151"/>
    </row>
    <row r="68" spans="1:4" ht="17.5">
      <c r="A68" s="241" t="s">
        <v>1767</v>
      </c>
      <c r="B68" s="242"/>
      <c r="C68" s="242"/>
      <c r="D68" s="151"/>
    </row>
    <row r="69" spans="1:4" ht="35">
      <c r="A69" s="241" t="s">
        <v>1768</v>
      </c>
      <c r="B69" s="242">
        <v>5</v>
      </c>
      <c r="C69" s="242">
        <v>0</v>
      </c>
      <c r="D69" s="151">
        <v>-1</v>
      </c>
    </row>
    <row r="70" spans="1:4" ht="17.5">
      <c r="A70" s="241" t="s">
        <v>1769</v>
      </c>
      <c r="B70" s="242"/>
      <c r="C70" s="242"/>
      <c r="D70" s="151"/>
    </row>
    <row r="71" spans="1:4" ht="17.5">
      <c r="A71" s="241" t="s">
        <v>1770</v>
      </c>
      <c r="B71" s="242"/>
      <c r="C71" s="242"/>
      <c r="D71" s="151"/>
    </row>
    <row r="72" spans="1:4" ht="17.5">
      <c r="A72" s="241" t="s">
        <v>1771</v>
      </c>
      <c r="B72" s="242"/>
      <c r="C72" s="242"/>
      <c r="D72" s="151"/>
    </row>
    <row r="73" spans="1:4" ht="17.5">
      <c r="A73" s="241" t="s">
        <v>1772</v>
      </c>
      <c r="B73" s="242">
        <v>5</v>
      </c>
      <c r="C73" s="242"/>
      <c r="D73" s="151">
        <v>-1</v>
      </c>
    </row>
    <row r="74" spans="1:4" ht="35">
      <c r="A74" s="241" t="s">
        <v>1773</v>
      </c>
      <c r="B74" s="242">
        <v>0</v>
      </c>
      <c r="C74" s="242">
        <v>0</v>
      </c>
      <c r="D74" s="151"/>
    </row>
    <row r="75" spans="1:4" ht="17.5">
      <c r="A75" s="241" t="s">
        <v>1774</v>
      </c>
      <c r="B75" s="242"/>
      <c r="C75" s="242"/>
      <c r="D75" s="151"/>
    </row>
    <row r="76" spans="1:4" ht="17.5">
      <c r="A76" s="241" t="s">
        <v>1775</v>
      </c>
      <c r="B76" s="242"/>
      <c r="C76" s="242"/>
      <c r="D76" s="151"/>
    </row>
    <row r="77" spans="1:4" ht="17.5">
      <c r="A77" s="241" t="s">
        <v>1776</v>
      </c>
      <c r="B77" s="242"/>
      <c r="C77" s="242"/>
      <c r="D77" s="151"/>
    </row>
    <row r="78" spans="1:4" ht="17.5">
      <c r="A78" s="241" t="s">
        <v>1777</v>
      </c>
      <c r="B78" s="242"/>
      <c r="C78" s="242"/>
      <c r="D78" s="151"/>
    </row>
    <row r="79" spans="1:4" s="230" customFormat="1" ht="17.5">
      <c r="A79" s="241" t="s">
        <v>95</v>
      </c>
      <c r="B79" s="242">
        <v>0</v>
      </c>
      <c r="C79" s="242">
        <v>0</v>
      </c>
      <c r="D79" s="151"/>
    </row>
    <row r="80" spans="1:4" s="230" customFormat="1" ht="35">
      <c r="A80" s="241" t="s">
        <v>1778</v>
      </c>
      <c r="B80" s="242">
        <v>0</v>
      </c>
      <c r="C80" s="242">
        <v>0</v>
      </c>
      <c r="D80" s="151"/>
    </row>
    <row r="81" spans="1:4" s="230" customFormat="1" ht="17.5">
      <c r="A81" s="241" t="s">
        <v>1779</v>
      </c>
      <c r="B81" s="242"/>
      <c r="C81" s="242"/>
      <c r="D81" s="151"/>
    </row>
    <row r="82" spans="1:4" s="230" customFormat="1" ht="17.5">
      <c r="A82" s="241" t="s">
        <v>1780</v>
      </c>
      <c r="B82" s="242"/>
      <c r="C82" s="242"/>
      <c r="D82" s="151"/>
    </row>
    <row r="83" spans="1:4" s="230" customFormat="1" ht="17.5">
      <c r="A83" s="241" t="s">
        <v>1781</v>
      </c>
      <c r="B83" s="242"/>
      <c r="C83" s="242"/>
      <c r="D83" s="151"/>
    </row>
    <row r="84" spans="1:4" s="230" customFormat="1" ht="17.5">
      <c r="A84" s="241" t="s">
        <v>1782</v>
      </c>
      <c r="B84" s="242"/>
      <c r="C84" s="242"/>
      <c r="D84" s="151"/>
    </row>
    <row r="85" spans="1:4" s="230" customFormat="1" ht="35">
      <c r="A85" s="241" t="s">
        <v>1783</v>
      </c>
      <c r="B85" s="242">
        <v>0</v>
      </c>
      <c r="C85" s="242">
        <v>0</v>
      </c>
      <c r="D85" s="151"/>
    </row>
    <row r="86" spans="1:4" s="230" customFormat="1" ht="17.5">
      <c r="A86" s="241" t="s">
        <v>1784</v>
      </c>
      <c r="B86" s="242"/>
      <c r="C86" s="242"/>
      <c r="D86" s="151"/>
    </row>
    <row r="87" spans="1:4" s="230" customFormat="1" ht="17.5">
      <c r="A87" s="241" t="s">
        <v>1785</v>
      </c>
      <c r="B87" s="242"/>
      <c r="C87" s="242"/>
      <c r="D87" s="151"/>
    </row>
    <row r="88" spans="1:4" s="230" customFormat="1" ht="17.5">
      <c r="A88" s="241" t="s">
        <v>1786</v>
      </c>
      <c r="B88" s="242"/>
      <c r="C88" s="242"/>
      <c r="D88" s="151"/>
    </row>
    <row r="89" spans="1:4" s="230" customFormat="1" ht="17.5">
      <c r="A89" s="241" t="s">
        <v>1787</v>
      </c>
      <c r="B89" s="242"/>
      <c r="C89" s="242"/>
      <c r="D89" s="151"/>
    </row>
    <row r="90" spans="1:4" s="230" customFormat="1" ht="17.5">
      <c r="A90" s="241" t="s">
        <v>1788</v>
      </c>
      <c r="B90" s="242">
        <v>0</v>
      </c>
      <c r="C90" s="242">
        <v>0</v>
      </c>
      <c r="D90" s="151"/>
    </row>
    <row r="91" spans="1:4" s="230" customFormat="1" ht="17.5">
      <c r="A91" s="241" t="s">
        <v>1789</v>
      </c>
      <c r="B91" s="242"/>
      <c r="C91" s="242"/>
      <c r="D91" s="151"/>
    </row>
    <row r="92" spans="1:4" s="230" customFormat="1" ht="17.5">
      <c r="A92" s="241" t="s">
        <v>1790</v>
      </c>
      <c r="B92" s="242"/>
      <c r="C92" s="242"/>
      <c r="D92" s="151"/>
    </row>
    <row r="93" spans="1:4" s="230" customFormat="1" ht="17.5">
      <c r="A93" s="241" t="s">
        <v>1791</v>
      </c>
      <c r="B93" s="242"/>
      <c r="C93" s="242"/>
      <c r="D93" s="151"/>
    </row>
    <row r="94" spans="1:4" ht="17.5">
      <c r="A94" s="241" t="s">
        <v>1792</v>
      </c>
      <c r="B94" s="242"/>
      <c r="C94" s="242"/>
      <c r="D94" s="151"/>
    </row>
    <row r="95" spans="1:4" ht="17.5">
      <c r="A95" s="241" t="s">
        <v>1793</v>
      </c>
      <c r="B95" s="242"/>
      <c r="C95" s="242"/>
      <c r="D95" s="151"/>
    </row>
    <row r="96" spans="1:4" ht="17.5">
      <c r="A96" s="241" t="s">
        <v>1794</v>
      </c>
      <c r="B96" s="242"/>
      <c r="C96" s="242"/>
      <c r="D96" s="151"/>
    </row>
    <row r="97" spans="1:4" s="230" customFormat="1" ht="17.5">
      <c r="A97" s="241" t="s">
        <v>1795</v>
      </c>
      <c r="B97" s="242"/>
      <c r="C97" s="242"/>
      <c r="D97" s="151"/>
    </row>
    <row r="98" spans="1:4" s="230" customFormat="1" ht="17.5">
      <c r="A98" s="238" t="s">
        <v>1796</v>
      </c>
      <c r="B98" s="239"/>
      <c r="C98" s="239"/>
      <c r="D98" s="240"/>
    </row>
    <row r="99" spans="1:4" ht="17.5">
      <c r="A99" s="241" t="s">
        <v>97</v>
      </c>
      <c r="B99" s="242">
        <v>0</v>
      </c>
      <c r="C99" s="242">
        <v>0</v>
      </c>
      <c r="D99" s="151"/>
    </row>
    <row r="100" spans="1:4" s="230" customFormat="1" ht="35">
      <c r="A100" s="241" t="s">
        <v>1797</v>
      </c>
      <c r="B100" s="242">
        <v>0</v>
      </c>
      <c r="C100" s="242">
        <v>0</v>
      </c>
      <c r="D100" s="151"/>
    </row>
    <row r="101" spans="1:4" s="230" customFormat="1" ht="17.5">
      <c r="A101" s="241" t="s">
        <v>1798</v>
      </c>
      <c r="B101" s="242"/>
      <c r="C101" s="242"/>
      <c r="D101" s="151"/>
    </row>
    <row r="102" spans="1:4" s="230" customFormat="1" ht="17.5">
      <c r="A102" s="241" t="s">
        <v>1799</v>
      </c>
      <c r="B102" s="242"/>
      <c r="C102" s="242"/>
      <c r="D102" s="151"/>
    </row>
    <row r="103" spans="1:4" s="230" customFormat="1" ht="17.5">
      <c r="A103" s="241" t="s">
        <v>1800</v>
      </c>
      <c r="B103" s="242"/>
      <c r="C103" s="242"/>
      <c r="D103" s="151"/>
    </row>
    <row r="104" spans="1:4" s="230" customFormat="1" ht="17.5">
      <c r="A104" s="241" t="s">
        <v>1801</v>
      </c>
      <c r="B104" s="242"/>
      <c r="C104" s="242"/>
      <c r="D104" s="151"/>
    </row>
    <row r="105" spans="1:4" ht="17.5">
      <c r="A105" s="241" t="s">
        <v>1802</v>
      </c>
      <c r="B105" s="242"/>
      <c r="C105" s="242"/>
      <c r="D105" s="151"/>
    </row>
    <row r="106" spans="1:4" s="230" customFormat="1" ht="17.5">
      <c r="A106" s="241" t="s">
        <v>1803</v>
      </c>
      <c r="B106" s="242"/>
      <c r="C106" s="242"/>
      <c r="D106" s="151"/>
    </row>
    <row r="107" spans="1:4" s="230" customFormat="1" ht="35">
      <c r="A107" s="241" t="s">
        <v>1804</v>
      </c>
      <c r="B107" s="242"/>
      <c r="C107" s="242">
        <v>0</v>
      </c>
      <c r="D107" s="151"/>
    </row>
    <row r="108" spans="1:4" s="230" customFormat="1" ht="17.5">
      <c r="A108" s="241" t="s">
        <v>1805</v>
      </c>
      <c r="B108" s="242"/>
      <c r="C108" s="242"/>
      <c r="D108" s="151"/>
    </row>
    <row r="109" spans="1:4" ht="17.5">
      <c r="A109" s="241" t="s">
        <v>1806</v>
      </c>
      <c r="B109" s="242"/>
      <c r="C109" s="242"/>
      <c r="D109" s="151"/>
    </row>
    <row r="110" spans="1:4" s="230" customFormat="1" ht="17.5">
      <c r="A110" s="241" t="s">
        <v>1807</v>
      </c>
      <c r="B110" s="242"/>
      <c r="C110" s="242"/>
      <c r="D110" s="151"/>
    </row>
    <row r="111" spans="1:4" s="230" customFormat="1" ht="17.5">
      <c r="A111" s="241" t="s">
        <v>1808</v>
      </c>
      <c r="B111" s="242"/>
      <c r="C111" s="242"/>
      <c r="D111" s="151"/>
    </row>
    <row r="112" spans="1:4" s="230" customFormat="1" ht="17.5">
      <c r="A112" s="241" t="s">
        <v>1809</v>
      </c>
      <c r="B112" s="242"/>
      <c r="C112" s="242"/>
      <c r="D112" s="151"/>
    </row>
    <row r="113" spans="1:4" ht="17.5">
      <c r="A113" s="241" t="s">
        <v>1810</v>
      </c>
      <c r="B113" s="242">
        <v>0</v>
      </c>
      <c r="C113" s="242">
        <v>0</v>
      </c>
      <c r="D113" s="151"/>
    </row>
    <row r="114" spans="1:4" s="230" customFormat="1" ht="17.5">
      <c r="A114" s="241" t="s">
        <v>1811</v>
      </c>
      <c r="B114" s="242"/>
      <c r="C114" s="242"/>
      <c r="D114" s="151"/>
    </row>
    <row r="115" spans="1:4" s="230" customFormat="1" ht="17.5">
      <c r="A115" s="241" t="s">
        <v>1812</v>
      </c>
      <c r="B115" s="242"/>
      <c r="C115" s="242"/>
      <c r="D115" s="151"/>
    </row>
    <row r="116" spans="1:4" ht="17.5">
      <c r="A116" s="241" t="s">
        <v>1813</v>
      </c>
      <c r="B116" s="242"/>
      <c r="C116" s="242"/>
      <c r="D116" s="151"/>
    </row>
    <row r="117" spans="1:4" s="230" customFormat="1" ht="17.5">
      <c r="A117" s="241" t="s">
        <v>99</v>
      </c>
      <c r="B117" s="242">
        <v>0</v>
      </c>
      <c r="C117" s="242">
        <v>0</v>
      </c>
      <c r="D117" s="151"/>
    </row>
    <row r="118" spans="1:4" ht="17.5">
      <c r="A118" s="241" t="s">
        <v>1814</v>
      </c>
      <c r="B118" s="242"/>
      <c r="C118" s="242">
        <v>0</v>
      </c>
      <c r="D118" s="151"/>
    </row>
    <row r="119" spans="1:4" s="230" customFormat="1" ht="17.5">
      <c r="A119" s="241" t="s">
        <v>1815</v>
      </c>
      <c r="B119" s="242"/>
      <c r="C119" s="242"/>
      <c r="D119" s="151"/>
    </row>
    <row r="120" spans="1:4" s="230" customFormat="1" ht="17.5">
      <c r="A120" s="241" t="s">
        <v>1816</v>
      </c>
      <c r="B120" s="242"/>
      <c r="C120" s="242"/>
      <c r="D120" s="151"/>
    </row>
    <row r="121" spans="1:4" s="230" customFormat="1" ht="17.5">
      <c r="A121" s="241" t="s">
        <v>1817</v>
      </c>
      <c r="B121" s="242"/>
      <c r="C121" s="242"/>
      <c r="D121" s="151"/>
    </row>
    <row r="122" spans="1:4" s="230" customFormat="1" ht="17.5">
      <c r="A122" s="238" t="s">
        <v>1818</v>
      </c>
      <c r="B122" s="239"/>
      <c r="C122" s="239"/>
      <c r="D122" s="240"/>
    </row>
    <row r="123" spans="1:4" s="230" customFormat="1" ht="17.5">
      <c r="A123" s="241" t="s">
        <v>1819</v>
      </c>
      <c r="B123" s="242"/>
      <c r="C123" s="242"/>
      <c r="D123" s="151"/>
    </row>
    <row r="124" spans="1:4" ht="17.5">
      <c r="A124" s="241" t="s">
        <v>101</v>
      </c>
      <c r="B124" s="242">
        <v>0</v>
      </c>
      <c r="C124" s="242">
        <v>0</v>
      </c>
      <c r="D124" s="151"/>
    </row>
    <row r="125" spans="1:4" s="230" customFormat="1" ht="17.5">
      <c r="A125" s="241" t="s">
        <v>1820</v>
      </c>
      <c r="B125" s="242"/>
      <c r="C125" s="242">
        <v>0</v>
      </c>
      <c r="D125" s="151"/>
    </row>
    <row r="126" spans="1:4" s="230" customFormat="1" ht="17.5">
      <c r="A126" s="241" t="s">
        <v>1821</v>
      </c>
      <c r="B126" s="242"/>
      <c r="C126" s="242"/>
      <c r="D126" s="151"/>
    </row>
    <row r="127" spans="1:4" s="230" customFormat="1" ht="17.5">
      <c r="A127" s="241" t="s">
        <v>1822</v>
      </c>
      <c r="B127" s="242"/>
      <c r="C127" s="242"/>
      <c r="D127" s="151"/>
    </row>
    <row r="128" spans="1:4" ht="17.5">
      <c r="A128" s="241" t="s">
        <v>1823</v>
      </c>
      <c r="B128" s="242">
        <v>100090</v>
      </c>
      <c r="C128" s="242">
        <v>0</v>
      </c>
      <c r="D128" s="151">
        <v>-1</v>
      </c>
    </row>
    <row r="129" spans="1:4" ht="35">
      <c r="A129" s="241" t="s">
        <v>1824</v>
      </c>
      <c r="B129" s="242"/>
      <c r="C129" s="242"/>
      <c r="D129" s="151"/>
    </row>
    <row r="130" spans="1:4" s="230" customFormat="1" ht="35">
      <c r="A130" s="241" t="s">
        <v>1825</v>
      </c>
      <c r="B130" s="242">
        <v>100000</v>
      </c>
      <c r="C130" s="242"/>
      <c r="D130" s="151">
        <v>-1</v>
      </c>
    </row>
    <row r="131" spans="1:4" ht="17.5">
      <c r="A131" s="241" t="s">
        <v>1826</v>
      </c>
      <c r="B131" s="242">
        <v>0</v>
      </c>
      <c r="C131" s="242">
        <v>0</v>
      </c>
      <c r="D131" s="151"/>
    </row>
    <row r="132" spans="1:4" ht="17.5">
      <c r="A132" s="241" t="s">
        <v>1827</v>
      </c>
      <c r="B132" s="242"/>
      <c r="C132" s="242"/>
      <c r="D132" s="151"/>
    </row>
    <row r="133" spans="1:4" s="230" customFormat="1" ht="17.5">
      <c r="A133" s="241" t="s">
        <v>1828</v>
      </c>
      <c r="B133" s="242"/>
      <c r="C133" s="242"/>
      <c r="D133" s="151"/>
    </row>
    <row r="134" spans="1:4" s="230" customFormat="1" ht="35">
      <c r="A134" s="241" t="s">
        <v>1829</v>
      </c>
      <c r="B134" s="242"/>
      <c r="C134" s="242"/>
      <c r="D134" s="151"/>
    </row>
    <row r="135" spans="1:4" s="230" customFormat="1" ht="35">
      <c r="A135" s="241" t="s">
        <v>1830</v>
      </c>
      <c r="B135" s="242">
        <v>90</v>
      </c>
      <c r="C135" s="242">
        <v>0</v>
      </c>
      <c r="D135" s="151">
        <v>-1</v>
      </c>
    </row>
    <row r="136" spans="1:4" s="230" customFormat="1" ht="35">
      <c r="A136" s="241" t="s">
        <v>1831</v>
      </c>
      <c r="B136" s="242"/>
      <c r="C136" s="242"/>
      <c r="D136" s="151"/>
    </row>
    <row r="137" spans="1:4" s="230" customFormat="1" ht="17.5">
      <c r="A137" s="241" t="s">
        <v>1832</v>
      </c>
      <c r="B137" s="242">
        <v>8</v>
      </c>
      <c r="C137" s="242"/>
      <c r="D137" s="151"/>
    </row>
    <row r="138" spans="1:4" s="230" customFormat="1" ht="17.5">
      <c r="A138" s="241" t="s">
        <v>1833</v>
      </c>
      <c r="B138" s="242">
        <v>73</v>
      </c>
      <c r="C138" s="242"/>
      <c r="D138" s="151">
        <v>-1</v>
      </c>
    </row>
    <row r="139" spans="1:4" s="230" customFormat="1" ht="17.5">
      <c r="A139" s="241" t="s">
        <v>1834</v>
      </c>
      <c r="B139" s="242"/>
      <c r="C139" s="242"/>
      <c r="D139" s="151"/>
    </row>
    <row r="140" spans="1:4" s="230" customFormat="1" ht="17.5">
      <c r="A140" s="241" t="s">
        <v>1835</v>
      </c>
      <c r="B140" s="242"/>
      <c r="C140" s="242"/>
      <c r="D140" s="151"/>
    </row>
    <row r="141" spans="1:4" s="230" customFormat="1" ht="17.5">
      <c r="A141" s="241" t="s">
        <v>1836</v>
      </c>
      <c r="B141" s="242">
        <v>8</v>
      </c>
      <c r="C141" s="242"/>
      <c r="D141" s="151">
        <v>-1</v>
      </c>
    </row>
    <row r="142" spans="1:4" s="230" customFormat="1" ht="17.5">
      <c r="A142" s="241" t="s">
        <v>1837</v>
      </c>
      <c r="B142" s="242"/>
      <c r="C142" s="242"/>
      <c r="D142" s="151"/>
    </row>
    <row r="143" spans="1:4" s="230" customFormat="1" ht="17.5">
      <c r="A143" s="241" t="s">
        <v>1838</v>
      </c>
      <c r="B143" s="242"/>
      <c r="C143" s="242"/>
      <c r="D143" s="151"/>
    </row>
    <row r="144" spans="1:4" s="230" customFormat="1" ht="17.5">
      <c r="A144" s="241" t="s">
        <v>1839</v>
      </c>
      <c r="B144" s="242"/>
      <c r="C144" s="242"/>
      <c r="D144" s="151"/>
    </row>
    <row r="145" spans="1:4" s="230" customFormat="1" ht="17.5">
      <c r="A145" s="241" t="s">
        <v>1840</v>
      </c>
      <c r="B145" s="242">
        <v>1</v>
      </c>
      <c r="C145" s="242"/>
      <c r="D145" s="151">
        <v>-1</v>
      </c>
    </row>
    <row r="146" spans="1:4" s="230" customFormat="1" ht="35">
      <c r="A146" s="241" t="s">
        <v>1841</v>
      </c>
      <c r="B146" s="242">
        <v>0</v>
      </c>
      <c r="C146" s="242"/>
      <c r="D146" s="151"/>
    </row>
    <row r="147" spans="1:4" s="230" customFormat="1" ht="17.5">
      <c r="A147" s="241" t="s">
        <v>115</v>
      </c>
      <c r="B147" s="242">
        <v>11391</v>
      </c>
      <c r="C147" s="242">
        <v>13000</v>
      </c>
      <c r="D147" s="151">
        <v>0.14099999999999999</v>
      </c>
    </row>
    <row r="148" spans="1:4" s="230" customFormat="1" ht="17.5">
      <c r="A148" s="241" t="s">
        <v>1842</v>
      </c>
      <c r="B148" s="242">
        <v>11391</v>
      </c>
      <c r="C148" s="242">
        <v>13000</v>
      </c>
      <c r="D148" s="151">
        <v>0.14099999999999999</v>
      </c>
    </row>
    <row r="149" spans="1:4" s="230" customFormat="1" ht="17.5">
      <c r="A149" s="241" t="s">
        <v>117</v>
      </c>
      <c r="B149" s="242">
        <v>105</v>
      </c>
      <c r="C149" s="242">
        <v>0</v>
      </c>
      <c r="D149" s="151">
        <v>-1</v>
      </c>
    </row>
    <row r="150" spans="1:4" ht="17.5">
      <c r="A150" s="241" t="s">
        <v>1843</v>
      </c>
      <c r="B150" s="242">
        <v>105</v>
      </c>
      <c r="C150" s="242"/>
      <c r="D150" s="151">
        <v>-1</v>
      </c>
    </row>
    <row r="151" spans="1:4" ht="17.5">
      <c r="A151" s="241" t="s">
        <v>1844</v>
      </c>
      <c r="B151" s="242">
        <v>0</v>
      </c>
      <c r="C151" s="242"/>
      <c r="D151" s="151"/>
    </row>
    <row r="152" spans="1:4" s="230" customFormat="1" ht="17.5">
      <c r="A152" s="241" t="s">
        <v>1845</v>
      </c>
      <c r="B152" s="242"/>
      <c r="C152" s="242"/>
      <c r="D152" s="151"/>
    </row>
    <row r="153" spans="1:4" ht="17.5">
      <c r="A153" s="241" t="s">
        <v>1846</v>
      </c>
      <c r="B153" s="242"/>
      <c r="C153" s="242"/>
      <c r="D153" s="151"/>
    </row>
    <row r="154" spans="1:4" ht="17.5">
      <c r="A154" s="241" t="s">
        <v>1617</v>
      </c>
      <c r="B154" s="242"/>
      <c r="C154" s="242"/>
      <c r="D154" s="151"/>
    </row>
    <row r="155" spans="1:4" s="230" customFormat="1" ht="17.5">
      <c r="A155" s="241" t="s">
        <v>119</v>
      </c>
      <c r="B155" s="239">
        <v>152387</v>
      </c>
      <c r="C155" s="239">
        <v>63000</v>
      </c>
      <c r="D155" s="151">
        <v>-0.58699999999999997</v>
      </c>
    </row>
    <row r="156" spans="1:4" s="230" customFormat="1" ht="17.5">
      <c r="A156" s="241" t="s">
        <v>1847</v>
      </c>
      <c r="B156" s="242">
        <v>32649</v>
      </c>
      <c r="C156" s="242">
        <v>10258</v>
      </c>
      <c r="D156" s="151">
        <v>-0.68600000000000005</v>
      </c>
    </row>
    <row r="157" spans="1:4" s="230" customFormat="1" ht="17.5">
      <c r="A157" s="241" t="s">
        <v>1848</v>
      </c>
      <c r="B157" s="242">
        <v>2233</v>
      </c>
      <c r="C157" s="242"/>
      <c r="D157" s="151"/>
    </row>
    <row r="158" spans="1:4" s="230" customFormat="1" ht="17.5">
      <c r="A158" s="241" t="s">
        <v>1849</v>
      </c>
      <c r="B158" s="242">
        <v>30131</v>
      </c>
      <c r="C158" s="242">
        <v>7766</v>
      </c>
      <c r="D158" s="151">
        <v>-0.74199999999999999</v>
      </c>
    </row>
    <row r="159" spans="1:4" s="230" customFormat="1" ht="17.5">
      <c r="A159" s="241" t="s">
        <v>1850</v>
      </c>
      <c r="B159" s="242">
        <v>285</v>
      </c>
      <c r="C159" s="242">
        <v>2492</v>
      </c>
      <c r="D159" s="151">
        <v>7.7439999999999998</v>
      </c>
    </row>
    <row r="160" spans="1:4" s="230" customFormat="1" ht="17.5">
      <c r="A160" s="241" t="s">
        <v>1851</v>
      </c>
      <c r="B160" s="242"/>
      <c r="C160" s="242"/>
      <c r="D160" s="151"/>
    </row>
    <row r="161" spans="1:4" s="230" customFormat="1" ht="17.5">
      <c r="A161" s="241" t="s">
        <v>1852</v>
      </c>
      <c r="B161" s="242">
        <v>0</v>
      </c>
      <c r="C161" s="242"/>
      <c r="D161" s="151"/>
    </row>
    <row r="162" spans="1:4" s="230" customFormat="1" ht="17.5">
      <c r="A162" s="238" t="s">
        <v>131</v>
      </c>
      <c r="B162" s="239">
        <v>185036</v>
      </c>
      <c r="C162" s="239">
        <v>73258</v>
      </c>
      <c r="D162" s="240">
        <v>-0.60399999999999998</v>
      </c>
    </row>
    <row r="163" spans="1:4">
      <c r="B163" s="277"/>
    </row>
    <row r="165" spans="1:4">
      <c r="B165" s="277"/>
    </row>
    <row r="167" spans="1:4">
      <c r="B167" s="277"/>
    </row>
    <row r="168" spans="1:4">
      <c r="B168" s="277"/>
    </row>
    <row r="170" spans="1:4">
      <c r="B170" s="277"/>
    </row>
    <row r="171" spans="1:4">
      <c r="B171" s="277"/>
    </row>
    <row r="172" spans="1:4">
      <c r="B172" s="277"/>
    </row>
    <row r="173" spans="1:4">
      <c r="B173" s="277"/>
    </row>
    <row r="175" spans="1:4">
      <c r="B175" s="277"/>
    </row>
  </sheetData>
  <autoFilter ref="A3:D162">
    <extLst/>
  </autoFilter>
  <mergeCells count="1">
    <mergeCell ref="A1:D1"/>
  </mergeCells>
  <phoneticPr fontId="95" type="noConversion"/>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sheetPr filterMode="1"/>
  <dimension ref="A1:F36"/>
  <sheetViews>
    <sheetView showGridLines="0" showZeros="0" view="pageBreakPreview" zoomScaleNormal="115" workbookViewId="0">
      <pane ySplit="3" topLeftCell="A25" activePane="bottomLeft" state="frozen"/>
      <selection pane="bottomLeft" activeCell="E12" sqref="E12"/>
    </sheetView>
  </sheetViews>
  <sheetFormatPr defaultColWidth="9" defaultRowHeight="15"/>
  <cols>
    <col min="1" max="1" width="15" style="109" customWidth="1"/>
    <col min="2" max="2" width="50.7265625" style="109" customWidth="1"/>
    <col min="3" max="4" width="20.6328125" style="109" customWidth="1"/>
    <col min="5" max="5" width="20.6328125" style="246" customWidth="1"/>
    <col min="6" max="6" width="3.7265625" style="109" customWidth="1"/>
    <col min="7" max="16384" width="9" style="109"/>
  </cols>
  <sheetData>
    <row r="1" spans="1:6" ht="25.5">
      <c r="A1" s="111"/>
      <c r="B1" s="455" t="s">
        <v>1853</v>
      </c>
      <c r="C1" s="455"/>
      <c r="D1" s="455"/>
      <c r="E1" s="455"/>
      <c r="F1" s="111"/>
    </row>
    <row r="2" spans="1:6" s="244" customFormat="1" ht="17.5">
      <c r="A2" s="248"/>
      <c r="B2" s="249"/>
      <c r="C2" s="250"/>
      <c r="D2" s="249"/>
      <c r="E2" s="268" t="s">
        <v>2</v>
      </c>
      <c r="F2" s="248"/>
    </row>
    <row r="3" spans="1:6" s="245" customFormat="1" ht="35">
      <c r="A3" s="251" t="s">
        <v>3</v>
      </c>
      <c r="B3" s="252" t="s">
        <v>1636</v>
      </c>
      <c r="C3" s="215" t="s">
        <v>1854</v>
      </c>
      <c r="D3" s="215" t="s">
        <v>1556</v>
      </c>
      <c r="E3" s="215" t="s">
        <v>1855</v>
      </c>
      <c r="F3" s="269" t="s">
        <v>8</v>
      </c>
    </row>
    <row r="4" spans="1:6" s="245" customFormat="1" ht="17.5">
      <c r="A4" s="253" t="s">
        <v>1649</v>
      </c>
      <c r="B4" s="238" t="s">
        <v>1650</v>
      </c>
      <c r="C4" s="239"/>
      <c r="D4" s="239"/>
      <c r="E4" s="240"/>
      <c r="F4" s="270" t="str">
        <f t="shared" ref="F4:F29" si="0">IF(LEN(A4)=7,"是",IF(B4&lt;&gt;"",IF(SUM(C4:D4)&lt;&gt;0,"是","否"),"是"))</f>
        <v>是</v>
      </c>
    </row>
    <row r="5" spans="1:6" ht="35">
      <c r="A5" s="253" t="s">
        <v>1651</v>
      </c>
      <c r="B5" s="238" t="s">
        <v>1652</v>
      </c>
      <c r="C5" s="239"/>
      <c r="D5" s="239"/>
      <c r="E5" s="271"/>
      <c r="F5" s="270" t="str">
        <f t="shared" si="0"/>
        <v>是</v>
      </c>
    </row>
    <row r="6" spans="1:6" ht="17.5">
      <c r="A6" s="253" t="s">
        <v>1653</v>
      </c>
      <c r="B6" s="238" t="s">
        <v>1654</v>
      </c>
      <c r="C6" s="239"/>
      <c r="D6" s="239"/>
      <c r="E6" s="271"/>
      <c r="F6" s="270" t="str">
        <f t="shared" si="0"/>
        <v>是</v>
      </c>
    </row>
    <row r="7" spans="1:6" ht="17.5">
      <c r="A7" s="253" t="s">
        <v>1655</v>
      </c>
      <c r="B7" s="238" t="s">
        <v>1656</v>
      </c>
      <c r="C7" s="239"/>
      <c r="D7" s="239"/>
      <c r="E7" s="271"/>
      <c r="F7" s="270" t="str">
        <f t="shared" si="0"/>
        <v>是</v>
      </c>
    </row>
    <row r="8" spans="1:6" ht="17.5">
      <c r="A8" s="253" t="s">
        <v>1657</v>
      </c>
      <c r="B8" s="238" t="s">
        <v>1658</v>
      </c>
      <c r="C8" s="239"/>
      <c r="D8" s="239"/>
      <c r="E8" s="271"/>
      <c r="F8" s="270" t="str">
        <f t="shared" si="0"/>
        <v>是</v>
      </c>
    </row>
    <row r="9" spans="1:6" ht="17.5">
      <c r="A9" s="253" t="s">
        <v>1659</v>
      </c>
      <c r="B9" s="238" t="s">
        <v>1660</v>
      </c>
      <c r="C9" s="239"/>
      <c r="D9" s="239"/>
      <c r="E9" s="271"/>
      <c r="F9" s="270" t="str">
        <f t="shared" si="0"/>
        <v>是</v>
      </c>
    </row>
    <row r="10" spans="1:6" ht="17.5">
      <c r="A10" s="253" t="s">
        <v>1661</v>
      </c>
      <c r="B10" s="238" t="s">
        <v>1662</v>
      </c>
      <c r="C10" s="239">
        <f>C11+C12+C14</f>
        <v>70886</v>
      </c>
      <c r="D10" s="239">
        <f>D11</f>
        <v>60000</v>
      </c>
      <c r="E10" s="151">
        <f t="shared" ref="E10:E36" si="1">IF(C10&gt;0,D10/C10-1,IF(C10&lt;0,-(D10/C10-1),""))</f>
        <v>-0.154</v>
      </c>
      <c r="F10" s="270" t="str">
        <f t="shared" si="0"/>
        <v>是</v>
      </c>
    </row>
    <row r="11" spans="1:6" ht="17.5">
      <c r="A11" s="253" t="s">
        <v>1663</v>
      </c>
      <c r="B11" s="241" t="s">
        <v>1664</v>
      </c>
      <c r="C11" s="242">
        <v>73302</v>
      </c>
      <c r="D11" s="242">
        <v>60000</v>
      </c>
      <c r="E11" s="151">
        <f t="shared" si="1"/>
        <v>-0.18099999999999999</v>
      </c>
      <c r="F11" s="108" t="str">
        <f t="shared" si="0"/>
        <v>是</v>
      </c>
    </row>
    <row r="12" spans="1:6" ht="17.5">
      <c r="A12" s="253" t="s">
        <v>1665</v>
      </c>
      <c r="B12" s="241" t="s">
        <v>1666</v>
      </c>
      <c r="C12" s="242">
        <v>2994</v>
      </c>
      <c r="D12" s="242"/>
      <c r="E12" s="151">
        <f t="shared" si="1"/>
        <v>-1</v>
      </c>
      <c r="F12" s="270" t="str">
        <f t="shared" si="0"/>
        <v>是</v>
      </c>
    </row>
    <row r="13" spans="1:6" ht="17.5">
      <c r="A13" s="253" t="s">
        <v>1667</v>
      </c>
      <c r="B13" s="241" t="s">
        <v>1668</v>
      </c>
      <c r="C13" s="242">
        <v>0</v>
      </c>
      <c r="D13" s="242"/>
      <c r="E13" s="151" t="str">
        <f t="shared" si="1"/>
        <v/>
      </c>
      <c r="F13" s="270" t="str">
        <f t="shared" si="0"/>
        <v>否</v>
      </c>
    </row>
    <row r="14" spans="1:6" ht="17.5">
      <c r="A14" s="253" t="s">
        <v>1669</v>
      </c>
      <c r="B14" s="241" t="s">
        <v>1670</v>
      </c>
      <c r="C14" s="242">
        <v>-5410</v>
      </c>
      <c r="D14" s="242"/>
      <c r="E14" s="151">
        <f t="shared" si="1"/>
        <v>1</v>
      </c>
      <c r="F14" s="270" t="str">
        <f t="shared" si="0"/>
        <v>是</v>
      </c>
    </row>
    <row r="15" spans="1:6" ht="17.5">
      <c r="A15" s="253" t="s">
        <v>1671</v>
      </c>
      <c r="B15" s="241" t="s">
        <v>1672</v>
      </c>
      <c r="C15" s="242"/>
      <c r="D15" s="242"/>
      <c r="E15" s="151" t="str">
        <f t="shared" si="1"/>
        <v/>
      </c>
      <c r="F15" s="270" t="str">
        <f t="shared" si="0"/>
        <v>否</v>
      </c>
    </row>
    <row r="16" spans="1:6" ht="17.5">
      <c r="A16" s="254" t="s">
        <v>1673</v>
      </c>
      <c r="B16" s="255" t="s">
        <v>1674</v>
      </c>
      <c r="C16" s="239"/>
      <c r="D16" s="239"/>
      <c r="E16" s="151" t="str">
        <f t="shared" si="1"/>
        <v/>
      </c>
      <c r="F16" s="270" t="str">
        <f t="shared" si="0"/>
        <v>是</v>
      </c>
    </row>
    <row r="17" spans="1:6" ht="17.5">
      <c r="A17" s="254" t="s">
        <v>1675</v>
      </c>
      <c r="B17" s="255" t="s">
        <v>1676</v>
      </c>
      <c r="C17" s="239"/>
      <c r="D17" s="239"/>
      <c r="E17" s="151" t="str">
        <f t="shared" si="1"/>
        <v/>
      </c>
      <c r="F17" s="270" t="str">
        <f t="shared" si="0"/>
        <v>是</v>
      </c>
    </row>
    <row r="18" spans="1:6" ht="17.5">
      <c r="A18" s="254" t="s">
        <v>1677</v>
      </c>
      <c r="B18" s="152" t="s">
        <v>1678</v>
      </c>
      <c r="C18" s="242"/>
      <c r="D18" s="242"/>
      <c r="E18" s="151" t="str">
        <f t="shared" si="1"/>
        <v/>
      </c>
      <c r="F18" s="270" t="str">
        <f t="shared" si="0"/>
        <v>否</v>
      </c>
    </row>
    <row r="19" spans="1:6" ht="17.5">
      <c r="A19" s="254" t="s">
        <v>1679</v>
      </c>
      <c r="B19" s="152" t="s">
        <v>1680</v>
      </c>
      <c r="C19" s="242"/>
      <c r="D19" s="242"/>
      <c r="E19" s="151" t="str">
        <f t="shared" si="1"/>
        <v/>
      </c>
      <c r="F19" s="270" t="str">
        <f t="shared" si="0"/>
        <v>否</v>
      </c>
    </row>
    <row r="20" spans="1:6" ht="17.5">
      <c r="A20" s="254" t="s">
        <v>1681</v>
      </c>
      <c r="B20" s="255" t="s">
        <v>1682</v>
      </c>
      <c r="C20" s="239"/>
      <c r="D20" s="239"/>
      <c r="E20" s="151" t="str">
        <f t="shared" si="1"/>
        <v/>
      </c>
      <c r="F20" s="270" t="str">
        <f t="shared" si="0"/>
        <v>是</v>
      </c>
    </row>
    <row r="21" spans="1:6" ht="17.5">
      <c r="A21" s="254" t="s">
        <v>1683</v>
      </c>
      <c r="B21" s="255" t="s">
        <v>1684</v>
      </c>
      <c r="C21" s="239"/>
      <c r="D21" s="239"/>
      <c r="E21" s="151" t="str">
        <f t="shared" si="1"/>
        <v/>
      </c>
      <c r="F21" s="270" t="str">
        <f t="shared" si="0"/>
        <v>是</v>
      </c>
    </row>
    <row r="22" spans="1:6" ht="17.5">
      <c r="A22" s="254" t="s">
        <v>1685</v>
      </c>
      <c r="B22" s="255" t="s">
        <v>1686</v>
      </c>
      <c r="C22" s="239"/>
      <c r="D22" s="239"/>
      <c r="E22" s="151" t="str">
        <f t="shared" si="1"/>
        <v/>
      </c>
      <c r="F22" s="270" t="str">
        <f t="shared" si="0"/>
        <v>是</v>
      </c>
    </row>
    <row r="23" spans="1:6" ht="17.5">
      <c r="A23" s="253" t="s">
        <v>1687</v>
      </c>
      <c r="B23" s="238" t="s">
        <v>1688</v>
      </c>
      <c r="C23" s="239"/>
      <c r="D23" s="239"/>
      <c r="E23" s="151" t="str">
        <f t="shared" si="1"/>
        <v/>
      </c>
      <c r="F23" s="270" t="str">
        <f t="shared" si="0"/>
        <v>是</v>
      </c>
    </row>
    <row r="24" spans="1:6" ht="17.5">
      <c r="A24" s="253" t="s">
        <v>1689</v>
      </c>
      <c r="B24" s="238" t="s">
        <v>1690</v>
      </c>
      <c r="C24" s="239"/>
      <c r="D24" s="239"/>
      <c r="E24" s="151" t="str">
        <f t="shared" si="1"/>
        <v/>
      </c>
      <c r="F24" s="270" t="str">
        <f t="shared" si="0"/>
        <v>是</v>
      </c>
    </row>
    <row r="25" spans="1:6" ht="35">
      <c r="A25" s="253" t="s">
        <v>1691</v>
      </c>
      <c r="B25" s="238" t="s">
        <v>1692</v>
      </c>
      <c r="C25" s="239"/>
      <c r="D25" s="239"/>
      <c r="E25" s="151" t="str">
        <f t="shared" si="1"/>
        <v/>
      </c>
      <c r="F25" s="270" t="str">
        <f t="shared" si="0"/>
        <v>是</v>
      </c>
    </row>
    <row r="26" spans="1:6" ht="17.5">
      <c r="A26" s="253" t="s">
        <v>1693</v>
      </c>
      <c r="B26" s="238" t="s">
        <v>1694</v>
      </c>
      <c r="C26" s="239"/>
      <c r="D26" s="239"/>
      <c r="E26" s="151" t="str">
        <f t="shared" si="1"/>
        <v/>
      </c>
      <c r="F26" s="270" t="str">
        <f t="shared" si="0"/>
        <v>是</v>
      </c>
    </row>
    <row r="27" spans="1:6" ht="17.5">
      <c r="A27" s="253" t="s">
        <v>1695</v>
      </c>
      <c r="B27" s="238" t="s">
        <v>1696</v>
      </c>
      <c r="C27" s="239">
        <v>11496</v>
      </c>
      <c r="D27" s="239">
        <v>13000</v>
      </c>
      <c r="E27" s="151">
        <f t="shared" si="1"/>
        <v>0.13100000000000001</v>
      </c>
      <c r="F27" s="270" t="str">
        <f t="shared" si="0"/>
        <v>是</v>
      </c>
    </row>
    <row r="28" spans="1:6" ht="17.5">
      <c r="A28" s="253"/>
      <c r="B28" s="241"/>
      <c r="C28" s="242"/>
      <c r="D28" s="242"/>
      <c r="E28" s="151" t="str">
        <f t="shared" si="1"/>
        <v/>
      </c>
      <c r="F28" s="108" t="str">
        <f t="shared" si="0"/>
        <v>是</v>
      </c>
    </row>
    <row r="29" spans="1:6" ht="17.5">
      <c r="A29" s="256"/>
      <c r="B29" s="257" t="s">
        <v>1856</v>
      </c>
      <c r="C29" s="239">
        <f>C27+C10</f>
        <v>82382</v>
      </c>
      <c r="D29" s="239">
        <f>D27+D10</f>
        <v>73000</v>
      </c>
      <c r="E29" s="151">
        <f t="shared" si="1"/>
        <v>-0.114</v>
      </c>
      <c r="F29" s="108" t="str">
        <f t="shared" si="0"/>
        <v>是</v>
      </c>
    </row>
    <row r="30" spans="1:6" ht="17.5">
      <c r="A30" s="258">
        <v>105</v>
      </c>
      <c r="B30" s="259" t="s">
        <v>1698</v>
      </c>
      <c r="C30" s="260">
        <v>100000</v>
      </c>
      <c r="D30" s="261"/>
      <c r="E30" s="151">
        <f t="shared" si="1"/>
        <v>-1</v>
      </c>
      <c r="F30" s="108" t="str">
        <f t="shared" ref="F30:F36" si="2">IF(LEN(A30)=7,"是",IF(B30&lt;&gt;"",IF(SUM(C30:D30)&lt;&gt;0,"是","否"),"是"))</f>
        <v>是</v>
      </c>
    </row>
    <row r="31" spans="1:6" ht="17.5">
      <c r="A31" s="258">
        <v>110</v>
      </c>
      <c r="B31" s="259" t="s">
        <v>1699</v>
      </c>
      <c r="C31" s="260"/>
      <c r="D31" s="260"/>
      <c r="E31" s="151" t="str">
        <f t="shared" si="1"/>
        <v/>
      </c>
      <c r="F31" s="108" t="str">
        <f t="shared" si="2"/>
        <v>否</v>
      </c>
    </row>
    <row r="32" spans="1:6" ht="17.5">
      <c r="A32" s="262">
        <v>11004</v>
      </c>
      <c r="B32" s="263" t="s">
        <v>1857</v>
      </c>
      <c r="C32" s="260"/>
      <c r="D32" s="260"/>
      <c r="E32" s="151" t="str">
        <f t="shared" si="1"/>
        <v/>
      </c>
      <c r="F32" s="108" t="str">
        <f t="shared" si="2"/>
        <v>否</v>
      </c>
    </row>
    <row r="33" spans="1:6" ht="17.5">
      <c r="A33" s="262">
        <v>1100401</v>
      </c>
      <c r="B33" s="263" t="s">
        <v>1701</v>
      </c>
      <c r="C33" s="264">
        <f>[3]表15!$B$35</f>
        <v>161</v>
      </c>
      <c r="D33" s="265"/>
      <c r="E33" s="151">
        <f t="shared" si="1"/>
        <v>-1</v>
      </c>
      <c r="F33" s="108" t="str">
        <f t="shared" si="2"/>
        <v>是</v>
      </c>
    </row>
    <row r="34" spans="1:6" ht="17.5">
      <c r="A34" s="262">
        <v>1100402</v>
      </c>
      <c r="B34" s="263" t="s">
        <v>1858</v>
      </c>
      <c r="C34" s="264"/>
      <c r="D34" s="265"/>
      <c r="E34" s="151" t="str">
        <f t="shared" si="1"/>
        <v/>
      </c>
      <c r="F34" s="108" t="str">
        <f t="shared" si="2"/>
        <v>是</v>
      </c>
    </row>
    <row r="35" spans="1:6" ht="17.5">
      <c r="A35" s="262">
        <v>11008</v>
      </c>
      <c r="B35" s="263" t="s">
        <v>1703</v>
      </c>
      <c r="C35" s="264">
        <f>[3]表15!$B$36</f>
        <v>2493</v>
      </c>
      <c r="D35" s="265">
        <v>258</v>
      </c>
      <c r="E35" s="151">
        <f t="shared" si="1"/>
        <v>-0.89700000000000002</v>
      </c>
      <c r="F35" s="108" t="str">
        <f t="shared" si="2"/>
        <v>是</v>
      </c>
    </row>
    <row r="36" spans="1:6" ht="17.5">
      <c r="A36" s="266"/>
      <c r="B36" s="267" t="s">
        <v>1704</v>
      </c>
      <c r="C36" s="260">
        <f>C29+C30+C33+C35</f>
        <v>185036</v>
      </c>
      <c r="D36" s="260">
        <f>D29+D30+D33+D35</f>
        <v>73258</v>
      </c>
      <c r="E36" s="272">
        <f t="shared" si="1"/>
        <v>-0.60399999999999998</v>
      </c>
      <c r="F36" s="108" t="str">
        <f t="shared" si="2"/>
        <v>是</v>
      </c>
    </row>
  </sheetData>
  <autoFilter ref="A3:F36">
    <filterColumn colId="5">
      <filters>
        <filter val="是"/>
      </filters>
    </filterColumn>
    <extLst/>
  </autoFilter>
  <mergeCells count="1">
    <mergeCell ref="B1:E1"/>
  </mergeCells>
  <phoneticPr fontId="95" type="noConversion"/>
  <conditionalFormatting sqref="B30">
    <cfRule type="expression" dxfId="26" priority="13" stopIfTrue="1">
      <formula>"len($A:$A)=3"</formula>
    </cfRule>
  </conditionalFormatting>
  <conditionalFormatting sqref="B31:B34">
    <cfRule type="expression" dxfId="25" priority="9" stopIfTrue="1">
      <formula>"len($A:$A)=3"</formula>
    </cfRule>
  </conditionalFormatting>
  <conditionalFormatting sqref="C30:C35 D31:D34">
    <cfRule type="expression" dxfId="24" priority="2" stopIfTrue="1">
      <formula>"len($A:$A)=3"</formula>
    </cfRule>
  </conditionalFormatting>
  <conditionalFormatting sqref="D30 D33:D35">
    <cfRule type="expression" dxfId="23" priority="1" stopIfTrue="1">
      <formula>"len($A:$A)=3"</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dimension ref="A1:D165"/>
  <sheetViews>
    <sheetView showGridLines="0" showZeros="0" view="pageBreakPreview" zoomScaleNormal="115" workbookViewId="0">
      <pane ySplit="3" topLeftCell="A4" activePane="bottomLeft" state="frozen"/>
      <selection pane="bottomLeft" activeCell="C9" sqref="C9"/>
    </sheetView>
  </sheetViews>
  <sheetFormatPr defaultColWidth="9" defaultRowHeight="15"/>
  <cols>
    <col min="1" max="1" width="50.7265625" style="230" customWidth="1"/>
    <col min="2" max="3" width="20.6328125" style="231" customWidth="1"/>
    <col min="4" max="4" width="20.6328125" style="232" customWidth="1"/>
    <col min="5" max="16384" width="9" style="230"/>
  </cols>
  <sheetData>
    <row r="1" spans="1:4" ht="25.5">
      <c r="A1" s="454" t="s">
        <v>1859</v>
      </c>
      <c r="B1" s="454"/>
      <c r="C1" s="454"/>
      <c r="D1" s="454"/>
    </row>
    <row r="2" spans="1:4" s="227" customFormat="1" ht="17.5">
      <c r="A2" s="234"/>
      <c r="B2" s="234"/>
      <c r="C2" s="234"/>
      <c r="D2" s="235" t="s">
        <v>2</v>
      </c>
    </row>
    <row r="3" spans="1:4" s="228" customFormat="1" ht="17.5">
      <c r="A3" s="236" t="s">
        <v>1706</v>
      </c>
      <c r="B3" s="237" t="s">
        <v>5</v>
      </c>
      <c r="C3" s="237" t="s">
        <v>6</v>
      </c>
      <c r="D3" s="237" t="s">
        <v>7</v>
      </c>
    </row>
    <row r="4" spans="1:4" ht="17.5">
      <c r="A4" s="238" t="s">
        <v>83</v>
      </c>
      <c r="B4" s="239">
        <v>0</v>
      </c>
      <c r="C4" s="239">
        <v>0</v>
      </c>
      <c r="D4" s="240"/>
    </row>
    <row r="5" spans="1:4" ht="35">
      <c r="A5" s="241" t="s">
        <v>1707</v>
      </c>
      <c r="B5" s="242">
        <v>0</v>
      </c>
      <c r="C5" s="242">
        <v>0</v>
      </c>
      <c r="D5" s="151"/>
    </row>
    <row r="6" spans="1:4" ht="17.5">
      <c r="A6" s="241" t="s">
        <v>1708</v>
      </c>
      <c r="B6" s="242"/>
      <c r="C6" s="242"/>
      <c r="D6" s="151"/>
    </row>
    <row r="7" spans="1:4" ht="17.5">
      <c r="A7" s="241" t="s">
        <v>1709</v>
      </c>
      <c r="B7" s="242"/>
      <c r="C7" s="242"/>
      <c r="D7" s="151"/>
    </row>
    <row r="8" spans="1:4" ht="17.5">
      <c r="A8" s="241" t="s">
        <v>1710</v>
      </c>
      <c r="B8" s="242"/>
      <c r="C8" s="242"/>
      <c r="D8" s="151"/>
    </row>
    <row r="9" spans="1:4" ht="17.5">
      <c r="A9" s="241" t="s">
        <v>1711</v>
      </c>
      <c r="B9" s="242"/>
      <c r="C9" s="242"/>
      <c r="D9" s="151"/>
    </row>
    <row r="10" spans="1:4" ht="17.5">
      <c r="A10" s="241" t="s">
        <v>85</v>
      </c>
      <c r="B10" s="242">
        <v>567</v>
      </c>
      <c r="C10" s="242">
        <v>0</v>
      </c>
      <c r="D10" s="151">
        <v>-1</v>
      </c>
    </row>
    <row r="11" spans="1:4" ht="17.5">
      <c r="A11" s="241" t="s">
        <v>1712</v>
      </c>
      <c r="B11" s="242">
        <v>508</v>
      </c>
      <c r="C11" s="242">
        <v>0</v>
      </c>
      <c r="D11" s="151">
        <v>-1</v>
      </c>
    </row>
    <row r="12" spans="1:4" ht="17.5">
      <c r="A12" s="241" t="s">
        <v>1713</v>
      </c>
      <c r="B12" s="242">
        <v>68</v>
      </c>
      <c r="C12" s="242"/>
      <c r="D12" s="151">
        <v>-1</v>
      </c>
    </row>
    <row r="13" spans="1:4" ht="17.5">
      <c r="A13" s="241" t="s">
        <v>1714</v>
      </c>
      <c r="B13" s="242">
        <v>440</v>
      </c>
      <c r="C13" s="242"/>
      <c r="D13" s="151"/>
    </row>
    <row r="14" spans="1:4" ht="35">
      <c r="A14" s="241" t="s">
        <v>1715</v>
      </c>
      <c r="B14" s="242"/>
      <c r="C14" s="242"/>
      <c r="D14" s="151"/>
    </row>
    <row r="15" spans="1:4" ht="17.5">
      <c r="A15" s="241" t="s">
        <v>1716</v>
      </c>
      <c r="B15" s="242">
        <v>59</v>
      </c>
      <c r="C15" s="242">
        <v>0</v>
      </c>
      <c r="D15" s="151"/>
    </row>
    <row r="16" spans="1:4" ht="17.5">
      <c r="A16" s="241" t="s">
        <v>1717</v>
      </c>
      <c r="B16" s="242"/>
      <c r="C16" s="242"/>
      <c r="D16" s="151"/>
    </row>
    <row r="17" spans="1:4" ht="17.5">
      <c r="A17" s="241" t="s">
        <v>1718</v>
      </c>
      <c r="B17" s="242">
        <v>59</v>
      </c>
      <c r="C17" s="242"/>
      <c r="D17" s="151"/>
    </row>
    <row r="18" spans="1:4" ht="17.5">
      <c r="A18" s="241" t="s">
        <v>1719</v>
      </c>
      <c r="B18" s="242"/>
      <c r="C18" s="242"/>
      <c r="D18" s="151"/>
    </row>
    <row r="19" spans="1:4" ht="17.5">
      <c r="A19" s="241" t="s">
        <v>91</v>
      </c>
      <c r="B19" s="242">
        <v>40229</v>
      </c>
      <c r="C19" s="242">
        <v>50000</v>
      </c>
      <c r="D19" s="151"/>
    </row>
    <row r="20" spans="1:4" ht="35">
      <c r="A20" s="238" t="s">
        <v>1720</v>
      </c>
      <c r="B20" s="239">
        <v>40229</v>
      </c>
      <c r="C20" s="239">
        <v>50000</v>
      </c>
      <c r="D20" s="240"/>
    </row>
    <row r="21" spans="1:4" ht="17.5">
      <c r="A21" s="241" t="s">
        <v>1721</v>
      </c>
      <c r="B21" s="242">
        <v>2502</v>
      </c>
      <c r="C21" s="242">
        <v>26500</v>
      </c>
      <c r="D21" s="151"/>
    </row>
    <row r="22" spans="1:4" ht="17.5">
      <c r="A22" s="241" t="s">
        <v>1722</v>
      </c>
      <c r="B22" s="242">
        <v>16864</v>
      </c>
      <c r="C22" s="242"/>
      <c r="D22" s="151"/>
    </row>
    <row r="23" spans="1:4" ht="17.5">
      <c r="A23" s="241" t="s">
        <v>1723</v>
      </c>
      <c r="B23" s="242"/>
      <c r="C23" s="242"/>
      <c r="D23" s="151"/>
    </row>
    <row r="24" spans="1:4" ht="17.5">
      <c r="A24" s="241" t="s">
        <v>1724</v>
      </c>
      <c r="B24" s="242">
        <v>467</v>
      </c>
      <c r="C24" s="242">
        <v>3500</v>
      </c>
      <c r="D24" s="151"/>
    </row>
    <row r="25" spans="1:4" ht="17.5">
      <c r="A25" s="241" t="s">
        <v>1725</v>
      </c>
      <c r="B25" s="242">
        <v>8947</v>
      </c>
      <c r="C25" s="242"/>
      <c r="D25" s="151"/>
    </row>
    <row r="26" spans="1:4" ht="17.5">
      <c r="A26" s="241" t="s">
        <v>1726</v>
      </c>
      <c r="B26" s="242">
        <v>1231</v>
      </c>
      <c r="C26" s="242"/>
      <c r="D26" s="151"/>
    </row>
    <row r="27" spans="1:4" ht="17.5">
      <c r="A27" s="241" t="s">
        <v>1727</v>
      </c>
      <c r="B27" s="242"/>
      <c r="C27" s="242"/>
      <c r="D27" s="151"/>
    </row>
    <row r="28" spans="1:4" ht="17.5">
      <c r="A28" s="241" t="s">
        <v>1728</v>
      </c>
      <c r="B28" s="242"/>
      <c r="C28" s="242"/>
      <c r="D28" s="151"/>
    </row>
    <row r="29" spans="1:4" s="229" customFormat="1" ht="17.5">
      <c r="A29" s="241" t="s">
        <v>1729</v>
      </c>
      <c r="B29" s="242"/>
      <c r="C29" s="242"/>
      <c r="D29" s="151"/>
    </row>
    <row r="30" spans="1:4" ht="17.5">
      <c r="A30" s="241" t="s">
        <v>1730</v>
      </c>
      <c r="B30" s="242"/>
      <c r="C30" s="242"/>
      <c r="D30" s="151"/>
    </row>
    <row r="31" spans="1:4" ht="17.5">
      <c r="A31" s="241" t="s">
        <v>1731</v>
      </c>
      <c r="B31" s="242"/>
      <c r="C31" s="242"/>
      <c r="D31" s="151"/>
    </row>
    <row r="32" spans="1:4" ht="35">
      <c r="A32" s="238" t="s">
        <v>1732</v>
      </c>
      <c r="B32" s="239">
        <v>10218</v>
      </c>
      <c r="C32" s="239">
        <v>20000</v>
      </c>
      <c r="D32" s="240"/>
    </row>
    <row r="33" spans="1:4" ht="35">
      <c r="A33" s="241" t="s">
        <v>1733</v>
      </c>
      <c r="B33" s="242"/>
      <c r="C33" s="242">
        <v>0</v>
      </c>
      <c r="D33" s="151"/>
    </row>
    <row r="34" spans="1:4" ht="17.5">
      <c r="A34" s="241" t="s">
        <v>1734</v>
      </c>
      <c r="B34" s="242"/>
      <c r="C34" s="242"/>
      <c r="D34" s="151"/>
    </row>
    <row r="35" spans="1:4" ht="17.5">
      <c r="A35" s="241" t="s">
        <v>1735</v>
      </c>
      <c r="B35" s="242"/>
      <c r="C35" s="242"/>
      <c r="D35" s="151"/>
    </row>
    <row r="36" spans="1:4" ht="17.5">
      <c r="A36" s="241" t="s">
        <v>1736</v>
      </c>
      <c r="B36" s="242"/>
      <c r="C36" s="242"/>
      <c r="D36" s="151"/>
    </row>
    <row r="37" spans="1:4" s="229" customFormat="1" ht="17.5">
      <c r="A37" s="241" t="s">
        <v>1737</v>
      </c>
      <c r="B37" s="242"/>
      <c r="C37" s="242"/>
      <c r="D37" s="151"/>
    </row>
    <row r="38" spans="1:4" ht="17.5">
      <c r="A38" s="241" t="s">
        <v>1738</v>
      </c>
      <c r="B38" s="242"/>
      <c r="C38" s="242"/>
      <c r="D38" s="151"/>
    </row>
    <row r="39" spans="1:4" ht="35">
      <c r="A39" s="241" t="s">
        <v>1739</v>
      </c>
      <c r="B39" s="242">
        <v>0</v>
      </c>
      <c r="C39" s="242">
        <v>0</v>
      </c>
      <c r="D39" s="151"/>
    </row>
    <row r="40" spans="1:4" ht="17.5">
      <c r="A40" s="241" t="s">
        <v>1740</v>
      </c>
      <c r="B40" s="242"/>
      <c r="C40" s="242"/>
      <c r="D40" s="151"/>
    </row>
    <row r="41" spans="1:4" ht="17.5">
      <c r="A41" s="241" t="s">
        <v>1741</v>
      </c>
      <c r="B41" s="242"/>
      <c r="C41" s="242"/>
      <c r="D41" s="151"/>
    </row>
    <row r="42" spans="1:4" ht="17.5">
      <c r="A42" s="241" t="s">
        <v>1742</v>
      </c>
      <c r="B42" s="242"/>
      <c r="C42" s="242"/>
      <c r="D42" s="151"/>
    </row>
    <row r="43" spans="1:4" ht="35">
      <c r="A43" s="238" t="s">
        <v>1743</v>
      </c>
      <c r="B43" s="239"/>
      <c r="C43" s="239"/>
      <c r="D43" s="240"/>
    </row>
    <row r="44" spans="1:4" ht="35">
      <c r="A44" s="241" t="s">
        <v>1744</v>
      </c>
      <c r="B44" s="242"/>
      <c r="C44" s="242">
        <v>0</v>
      </c>
      <c r="D44" s="151"/>
    </row>
    <row r="45" spans="1:4" ht="17.5">
      <c r="A45" s="241" t="s">
        <v>1745</v>
      </c>
      <c r="B45" s="242"/>
      <c r="C45" s="242"/>
      <c r="D45" s="151"/>
    </row>
    <row r="46" spans="1:4" ht="17.5">
      <c r="A46" s="241" t="s">
        <v>1746</v>
      </c>
      <c r="B46" s="242"/>
      <c r="C46" s="242"/>
      <c r="D46" s="151"/>
    </row>
    <row r="47" spans="1:4" ht="17.5">
      <c r="A47" s="241" t="s">
        <v>1747</v>
      </c>
      <c r="B47" s="242"/>
      <c r="C47" s="242"/>
      <c r="D47" s="151"/>
    </row>
    <row r="48" spans="1:4" ht="17.5">
      <c r="A48" s="241" t="s">
        <v>1748</v>
      </c>
      <c r="B48" s="242"/>
      <c r="C48" s="242"/>
      <c r="D48" s="151"/>
    </row>
    <row r="49" spans="1:4" ht="35">
      <c r="A49" s="241" t="s">
        <v>1749</v>
      </c>
      <c r="B49" s="242"/>
      <c r="C49" s="242"/>
      <c r="D49" s="151"/>
    </row>
    <row r="50" spans="1:4" ht="35">
      <c r="A50" s="241" t="s">
        <v>1750</v>
      </c>
      <c r="B50" s="242"/>
      <c r="C50" s="242">
        <v>0</v>
      </c>
      <c r="D50" s="151"/>
    </row>
    <row r="51" spans="1:4" ht="17.5">
      <c r="A51" s="241" t="s">
        <v>1751</v>
      </c>
      <c r="B51" s="242"/>
      <c r="C51" s="242"/>
      <c r="D51" s="151"/>
    </row>
    <row r="52" spans="1:4" ht="17.5">
      <c r="A52" s="241" t="s">
        <v>1752</v>
      </c>
      <c r="B52" s="242"/>
      <c r="C52" s="242"/>
      <c r="D52" s="151"/>
    </row>
    <row r="53" spans="1:4" ht="17.5">
      <c r="A53" s="241" t="s">
        <v>1753</v>
      </c>
      <c r="B53" s="242"/>
      <c r="C53" s="242"/>
      <c r="D53" s="151"/>
    </row>
    <row r="54" spans="1:4" ht="17.5">
      <c r="A54" s="241" t="s">
        <v>1754</v>
      </c>
      <c r="B54" s="242"/>
      <c r="C54" s="242"/>
      <c r="D54" s="151"/>
    </row>
    <row r="55" spans="1:4" ht="17.5">
      <c r="A55" s="241" t="s">
        <v>1755</v>
      </c>
      <c r="B55" s="242"/>
      <c r="C55" s="242"/>
      <c r="D55" s="151"/>
    </row>
    <row r="56" spans="1:4" ht="35">
      <c r="A56" s="241" t="s">
        <v>1756</v>
      </c>
      <c r="B56" s="242"/>
      <c r="C56" s="242"/>
      <c r="D56" s="151"/>
    </row>
    <row r="57" spans="1:4" ht="17.5">
      <c r="A57" s="241" t="s">
        <v>1757</v>
      </c>
      <c r="B57" s="242"/>
      <c r="C57" s="242"/>
      <c r="D57" s="151"/>
    </row>
    <row r="58" spans="1:4" ht="17.5">
      <c r="A58" s="241" t="s">
        <v>1758</v>
      </c>
      <c r="B58" s="242"/>
      <c r="C58" s="242"/>
      <c r="D58" s="151"/>
    </row>
    <row r="59" spans="1:4" ht="17.5">
      <c r="A59" s="241" t="s">
        <v>1759</v>
      </c>
      <c r="B59" s="242"/>
      <c r="C59" s="242"/>
      <c r="D59" s="151"/>
    </row>
    <row r="60" spans="1:4" ht="17.5">
      <c r="A60" s="241" t="s">
        <v>1760</v>
      </c>
      <c r="B60" s="242"/>
      <c r="C60" s="242"/>
      <c r="D60" s="151"/>
    </row>
    <row r="61" spans="1:4" ht="17.5">
      <c r="A61" s="241" t="s">
        <v>1761</v>
      </c>
      <c r="B61" s="242"/>
      <c r="C61" s="242"/>
      <c r="D61" s="151"/>
    </row>
    <row r="62" spans="1:4" ht="17.5">
      <c r="A62" s="241" t="s">
        <v>93</v>
      </c>
      <c r="B62" s="242">
        <v>5</v>
      </c>
      <c r="C62" s="242">
        <v>0</v>
      </c>
      <c r="D62" s="151">
        <v>-1</v>
      </c>
    </row>
    <row r="63" spans="1:4" ht="35">
      <c r="A63" s="241" t="s">
        <v>1762</v>
      </c>
      <c r="B63" s="242">
        <v>0</v>
      </c>
      <c r="C63" s="242">
        <v>0</v>
      </c>
      <c r="D63" s="151"/>
    </row>
    <row r="64" spans="1:4" ht="17.5">
      <c r="A64" s="241" t="s">
        <v>1763</v>
      </c>
      <c r="B64" s="242"/>
      <c r="C64" s="242"/>
      <c r="D64" s="151"/>
    </row>
    <row r="65" spans="1:4" ht="17.5">
      <c r="A65" s="241" t="s">
        <v>1764</v>
      </c>
      <c r="B65" s="242"/>
      <c r="C65" s="242"/>
      <c r="D65" s="151"/>
    </row>
    <row r="66" spans="1:4" ht="17.5">
      <c r="A66" s="241" t="s">
        <v>1765</v>
      </c>
      <c r="B66" s="242"/>
      <c r="C66" s="242"/>
      <c r="D66" s="151"/>
    </row>
    <row r="67" spans="1:4" ht="17.5">
      <c r="A67" s="241" t="s">
        <v>1766</v>
      </c>
      <c r="B67" s="242"/>
      <c r="C67" s="242"/>
      <c r="D67" s="151"/>
    </row>
    <row r="68" spans="1:4" ht="17.5">
      <c r="A68" s="241" t="s">
        <v>1767</v>
      </c>
      <c r="B68" s="242"/>
      <c r="C68" s="242"/>
      <c r="D68" s="151"/>
    </row>
    <row r="69" spans="1:4" ht="35">
      <c r="A69" s="241" t="s">
        <v>1768</v>
      </c>
      <c r="B69" s="242">
        <v>5</v>
      </c>
      <c r="C69" s="242">
        <v>0</v>
      </c>
      <c r="D69" s="151">
        <v>-1</v>
      </c>
    </row>
    <row r="70" spans="1:4" ht="17.5">
      <c r="A70" s="241" t="s">
        <v>1769</v>
      </c>
      <c r="B70" s="242"/>
      <c r="C70" s="242"/>
      <c r="D70" s="151"/>
    </row>
    <row r="71" spans="1:4" ht="17.5">
      <c r="A71" s="241" t="s">
        <v>1770</v>
      </c>
      <c r="B71" s="242"/>
      <c r="C71" s="242"/>
      <c r="D71" s="151"/>
    </row>
    <row r="72" spans="1:4" ht="17.5">
      <c r="A72" s="241" t="s">
        <v>1771</v>
      </c>
      <c r="B72" s="242"/>
      <c r="C72" s="242"/>
      <c r="D72" s="151"/>
    </row>
    <row r="73" spans="1:4" ht="17.5">
      <c r="A73" s="241" t="s">
        <v>1772</v>
      </c>
      <c r="B73" s="242">
        <v>5</v>
      </c>
      <c r="C73" s="242"/>
      <c r="D73" s="151">
        <v>-1</v>
      </c>
    </row>
    <row r="74" spans="1:4" ht="35">
      <c r="A74" s="241" t="s">
        <v>1773</v>
      </c>
      <c r="B74" s="242">
        <v>0</v>
      </c>
      <c r="C74" s="242">
        <v>0</v>
      </c>
      <c r="D74" s="151"/>
    </row>
    <row r="75" spans="1:4" ht="17.5">
      <c r="A75" s="241" t="s">
        <v>1774</v>
      </c>
      <c r="B75" s="242"/>
      <c r="C75" s="242"/>
      <c r="D75" s="151"/>
    </row>
    <row r="76" spans="1:4" ht="17.5">
      <c r="A76" s="241" t="s">
        <v>1775</v>
      </c>
      <c r="B76" s="242"/>
      <c r="C76" s="242"/>
      <c r="D76" s="151"/>
    </row>
    <row r="77" spans="1:4" ht="17.5">
      <c r="A77" s="241" t="s">
        <v>1776</v>
      </c>
      <c r="B77" s="242"/>
      <c r="C77" s="242"/>
      <c r="D77" s="151"/>
    </row>
    <row r="78" spans="1:4" ht="17.5">
      <c r="A78" s="241" t="s">
        <v>1777</v>
      </c>
      <c r="B78" s="242"/>
      <c r="C78" s="242"/>
      <c r="D78" s="151"/>
    </row>
    <row r="79" spans="1:4" ht="17.5">
      <c r="A79" s="241" t="s">
        <v>95</v>
      </c>
      <c r="B79" s="242">
        <v>0</v>
      </c>
      <c r="C79" s="242">
        <v>0</v>
      </c>
      <c r="D79" s="151"/>
    </row>
    <row r="80" spans="1:4" ht="35">
      <c r="A80" s="241" t="s">
        <v>1778</v>
      </c>
      <c r="B80" s="242">
        <v>0</v>
      </c>
      <c r="C80" s="242">
        <v>0</v>
      </c>
      <c r="D80" s="151"/>
    </row>
    <row r="81" spans="1:4" ht="17.5">
      <c r="A81" s="241" t="s">
        <v>1779</v>
      </c>
      <c r="B81" s="242"/>
      <c r="C81" s="242"/>
      <c r="D81" s="151"/>
    </row>
    <row r="82" spans="1:4" ht="17.5">
      <c r="A82" s="241" t="s">
        <v>1780</v>
      </c>
      <c r="B82" s="242"/>
      <c r="C82" s="242"/>
      <c r="D82" s="151"/>
    </row>
    <row r="83" spans="1:4" ht="17.5">
      <c r="A83" s="241" t="s">
        <v>1781</v>
      </c>
      <c r="B83" s="242"/>
      <c r="C83" s="242"/>
      <c r="D83" s="151"/>
    </row>
    <row r="84" spans="1:4" ht="17.5">
      <c r="A84" s="241" t="s">
        <v>1782</v>
      </c>
      <c r="B84" s="242"/>
      <c r="C84" s="242"/>
      <c r="D84" s="151"/>
    </row>
    <row r="85" spans="1:4" ht="35">
      <c r="A85" s="241" t="s">
        <v>1783</v>
      </c>
      <c r="B85" s="242">
        <v>0</v>
      </c>
      <c r="C85" s="242">
        <v>0</v>
      </c>
      <c r="D85" s="151"/>
    </row>
    <row r="86" spans="1:4" ht="17.5">
      <c r="A86" s="241" t="s">
        <v>1784</v>
      </c>
      <c r="B86" s="242"/>
      <c r="C86" s="242"/>
      <c r="D86" s="151"/>
    </row>
    <row r="87" spans="1:4" ht="17.5">
      <c r="A87" s="241" t="s">
        <v>1785</v>
      </c>
      <c r="B87" s="242"/>
      <c r="C87" s="242"/>
      <c r="D87" s="151"/>
    </row>
    <row r="88" spans="1:4" ht="17.5">
      <c r="A88" s="241" t="s">
        <v>1786</v>
      </c>
      <c r="B88" s="242"/>
      <c r="C88" s="242"/>
      <c r="D88" s="151"/>
    </row>
    <row r="89" spans="1:4" ht="17.5">
      <c r="A89" s="241" t="s">
        <v>1787</v>
      </c>
      <c r="B89" s="242"/>
      <c r="C89" s="242"/>
      <c r="D89" s="151"/>
    </row>
    <row r="90" spans="1:4" ht="17.5">
      <c r="A90" s="241" t="s">
        <v>1788</v>
      </c>
      <c r="B90" s="242">
        <v>0</v>
      </c>
      <c r="C90" s="242">
        <v>0</v>
      </c>
      <c r="D90" s="151"/>
    </row>
    <row r="91" spans="1:4" ht="17.5">
      <c r="A91" s="241" t="s">
        <v>1789</v>
      </c>
      <c r="B91" s="242"/>
      <c r="C91" s="242"/>
      <c r="D91" s="151"/>
    </row>
    <row r="92" spans="1:4" ht="17.5">
      <c r="A92" s="241" t="s">
        <v>1790</v>
      </c>
      <c r="B92" s="242"/>
      <c r="C92" s="242"/>
      <c r="D92" s="151"/>
    </row>
    <row r="93" spans="1:4" ht="17.5">
      <c r="A93" s="241" t="s">
        <v>1791</v>
      </c>
      <c r="B93" s="242"/>
      <c r="C93" s="242"/>
      <c r="D93" s="151"/>
    </row>
    <row r="94" spans="1:4" ht="17.5">
      <c r="A94" s="241" t="s">
        <v>1792</v>
      </c>
      <c r="B94" s="242"/>
      <c r="C94" s="242"/>
      <c r="D94" s="151"/>
    </row>
    <row r="95" spans="1:4" ht="17.5">
      <c r="A95" s="241" t="s">
        <v>1793</v>
      </c>
      <c r="B95" s="242"/>
      <c r="C95" s="242"/>
      <c r="D95" s="151"/>
    </row>
    <row r="96" spans="1:4" ht="17.5">
      <c r="A96" s="241" t="s">
        <v>1794</v>
      </c>
      <c r="B96" s="242"/>
      <c r="C96" s="242"/>
      <c r="D96" s="151"/>
    </row>
    <row r="97" spans="1:4" ht="17.5">
      <c r="A97" s="241" t="s">
        <v>1795</v>
      </c>
      <c r="B97" s="242"/>
      <c r="C97" s="242"/>
      <c r="D97" s="151"/>
    </row>
    <row r="98" spans="1:4" ht="17.5">
      <c r="A98" s="238" t="s">
        <v>1796</v>
      </c>
      <c r="B98" s="239"/>
      <c r="C98" s="239"/>
      <c r="D98" s="240"/>
    </row>
    <row r="99" spans="1:4" ht="17.5">
      <c r="A99" s="241" t="s">
        <v>97</v>
      </c>
      <c r="B99" s="242">
        <v>0</v>
      </c>
      <c r="C99" s="242">
        <v>0</v>
      </c>
      <c r="D99" s="151"/>
    </row>
    <row r="100" spans="1:4" ht="35">
      <c r="A100" s="241" t="s">
        <v>1797</v>
      </c>
      <c r="B100" s="242">
        <v>0</v>
      </c>
      <c r="C100" s="242">
        <v>0</v>
      </c>
      <c r="D100" s="151"/>
    </row>
    <row r="101" spans="1:4" ht="17.5">
      <c r="A101" s="241" t="s">
        <v>1798</v>
      </c>
      <c r="B101" s="242"/>
      <c r="C101" s="242"/>
      <c r="D101" s="151"/>
    </row>
    <row r="102" spans="1:4" ht="17.5">
      <c r="A102" s="241" t="s">
        <v>1799</v>
      </c>
      <c r="B102" s="242"/>
      <c r="C102" s="242"/>
      <c r="D102" s="151"/>
    </row>
    <row r="103" spans="1:4" ht="17.5">
      <c r="A103" s="241" t="s">
        <v>1800</v>
      </c>
      <c r="B103" s="242"/>
      <c r="C103" s="242"/>
      <c r="D103" s="151"/>
    </row>
    <row r="104" spans="1:4" ht="17.5">
      <c r="A104" s="241" t="s">
        <v>1801</v>
      </c>
      <c r="B104" s="242"/>
      <c r="C104" s="242"/>
      <c r="D104" s="151"/>
    </row>
    <row r="105" spans="1:4" ht="17.5">
      <c r="A105" s="241" t="s">
        <v>1802</v>
      </c>
      <c r="B105" s="242"/>
      <c r="C105" s="242"/>
      <c r="D105" s="151"/>
    </row>
    <row r="106" spans="1:4" ht="17.5">
      <c r="A106" s="241" t="s">
        <v>1803</v>
      </c>
      <c r="B106" s="242"/>
      <c r="C106" s="242"/>
      <c r="D106" s="151"/>
    </row>
    <row r="107" spans="1:4" ht="35">
      <c r="A107" s="241" t="s">
        <v>1804</v>
      </c>
      <c r="B107" s="242"/>
      <c r="C107" s="242">
        <v>0</v>
      </c>
      <c r="D107" s="151"/>
    </row>
    <row r="108" spans="1:4" ht="17.5">
      <c r="A108" s="241" t="s">
        <v>1805</v>
      </c>
      <c r="B108" s="242"/>
      <c r="C108" s="242"/>
      <c r="D108" s="151"/>
    </row>
    <row r="109" spans="1:4" ht="17.5">
      <c r="A109" s="241" t="s">
        <v>1806</v>
      </c>
      <c r="B109" s="242"/>
      <c r="C109" s="242"/>
      <c r="D109" s="151"/>
    </row>
    <row r="110" spans="1:4" ht="17.5">
      <c r="A110" s="241" t="s">
        <v>1807</v>
      </c>
      <c r="B110" s="242"/>
      <c r="C110" s="242"/>
      <c r="D110" s="151"/>
    </row>
    <row r="111" spans="1:4" ht="17.5">
      <c r="A111" s="241" t="s">
        <v>1808</v>
      </c>
      <c r="B111" s="242"/>
      <c r="C111" s="242"/>
      <c r="D111" s="151"/>
    </row>
    <row r="112" spans="1:4" ht="17.5">
      <c r="A112" s="241" t="s">
        <v>1809</v>
      </c>
      <c r="B112" s="242"/>
      <c r="C112" s="242"/>
      <c r="D112" s="151"/>
    </row>
    <row r="113" spans="1:4" ht="17.5">
      <c r="A113" s="241" t="s">
        <v>1810</v>
      </c>
      <c r="B113" s="242">
        <v>0</v>
      </c>
      <c r="C113" s="242">
        <v>0</v>
      </c>
      <c r="D113" s="151"/>
    </row>
    <row r="114" spans="1:4" ht="17.5">
      <c r="A114" s="241" t="s">
        <v>1811</v>
      </c>
      <c r="B114" s="242"/>
      <c r="C114" s="242"/>
      <c r="D114" s="151"/>
    </row>
    <row r="115" spans="1:4" ht="17.5">
      <c r="A115" s="241" t="s">
        <v>1812</v>
      </c>
      <c r="B115" s="242"/>
      <c r="C115" s="242"/>
      <c r="D115" s="151"/>
    </row>
    <row r="116" spans="1:4" ht="17.5">
      <c r="A116" s="241" t="s">
        <v>1813</v>
      </c>
      <c r="B116" s="242"/>
      <c r="C116" s="242"/>
      <c r="D116" s="151"/>
    </row>
    <row r="117" spans="1:4" ht="17.5">
      <c r="A117" s="241" t="s">
        <v>99</v>
      </c>
      <c r="B117" s="242">
        <v>0</v>
      </c>
      <c r="C117" s="242">
        <v>0</v>
      </c>
      <c r="D117" s="151"/>
    </row>
    <row r="118" spans="1:4" ht="17.5">
      <c r="A118" s="241" t="s">
        <v>1814</v>
      </c>
      <c r="B118" s="242"/>
      <c r="C118" s="242">
        <v>0</v>
      </c>
      <c r="D118" s="151"/>
    </row>
    <row r="119" spans="1:4" ht="17.5">
      <c r="A119" s="241" t="s">
        <v>1815</v>
      </c>
      <c r="B119" s="242"/>
      <c r="C119" s="242"/>
      <c r="D119" s="151"/>
    </row>
    <row r="120" spans="1:4" ht="17.5">
      <c r="A120" s="241" t="s">
        <v>1816</v>
      </c>
      <c r="B120" s="242"/>
      <c r="C120" s="242"/>
      <c r="D120" s="151"/>
    </row>
    <row r="121" spans="1:4" ht="17.5">
      <c r="A121" s="241" t="s">
        <v>1817</v>
      </c>
      <c r="B121" s="242"/>
      <c r="C121" s="242"/>
      <c r="D121" s="151"/>
    </row>
    <row r="122" spans="1:4" ht="17.5">
      <c r="A122" s="238" t="s">
        <v>1818</v>
      </c>
      <c r="B122" s="239"/>
      <c r="C122" s="239"/>
      <c r="D122" s="240"/>
    </row>
    <row r="123" spans="1:4" ht="17.5">
      <c r="A123" s="241" t="s">
        <v>1819</v>
      </c>
      <c r="B123" s="242"/>
      <c r="C123" s="242"/>
      <c r="D123" s="151"/>
    </row>
    <row r="124" spans="1:4" ht="17.5">
      <c r="A124" s="241" t="s">
        <v>101</v>
      </c>
      <c r="B124" s="242">
        <v>0</v>
      </c>
      <c r="C124" s="242">
        <v>0</v>
      </c>
      <c r="D124" s="151"/>
    </row>
    <row r="125" spans="1:4" ht="17.5">
      <c r="A125" s="241" t="s">
        <v>1820</v>
      </c>
      <c r="B125" s="242"/>
      <c r="C125" s="242">
        <v>0</v>
      </c>
      <c r="D125" s="151"/>
    </row>
    <row r="126" spans="1:4" ht="17.5">
      <c r="A126" s="241" t="s">
        <v>1821</v>
      </c>
      <c r="B126" s="242"/>
      <c r="C126" s="242"/>
      <c r="D126" s="151"/>
    </row>
    <row r="127" spans="1:4" ht="17.5">
      <c r="A127" s="241" t="s">
        <v>1822</v>
      </c>
      <c r="B127" s="242"/>
      <c r="C127" s="242"/>
      <c r="D127" s="151"/>
    </row>
    <row r="128" spans="1:4" ht="17.5">
      <c r="A128" s="241" t="s">
        <v>1823</v>
      </c>
      <c r="B128" s="242">
        <v>100090</v>
      </c>
      <c r="C128" s="242">
        <v>0</v>
      </c>
      <c r="D128" s="151">
        <v>-1</v>
      </c>
    </row>
    <row r="129" spans="1:4" ht="35">
      <c r="A129" s="241" t="s">
        <v>1824</v>
      </c>
      <c r="B129" s="242"/>
      <c r="C129" s="242"/>
      <c r="D129" s="151"/>
    </row>
    <row r="130" spans="1:4" ht="35">
      <c r="A130" s="241" t="s">
        <v>1825</v>
      </c>
      <c r="B130" s="242">
        <v>100000</v>
      </c>
      <c r="C130" s="242"/>
      <c r="D130" s="151">
        <v>-1</v>
      </c>
    </row>
    <row r="131" spans="1:4" ht="17.5">
      <c r="A131" s="241" t="s">
        <v>1826</v>
      </c>
      <c r="B131" s="242">
        <v>0</v>
      </c>
      <c r="C131" s="242">
        <v>0</v>
      </c>
      <c r="D131" s="151"/>
    </row>
    <row r="132" spans="1:4" ht="17.5">
      <c r="A132" s="241" t="s">
        <v>1827</v>
      </c>
      <c r="B132" s="242"/>
      <c r="C132" s="242"/>
      <c r="D132" s="151"/>
    </row>
    <row r="133" spans="1:4" ht="17.5">
      <c r="A133" s="241" t="s">
        <v>1828</v>
      </c>
      <c r="B133" s="242"/>
      <c r="C133" s="242"/>
      <c r="D133" s="151"/>
    </row>
    <row r="134" spans="1:4" ht="35">
      <c r="A134" s="241" t="s">
        <v>1829</v>
      </c>
      <c r="B134" s="242"/>
      <c r="C134" s="242"/>
      <c r="D134" s="151"/>
    </row>
    <row r="135" spans="1:4" ht="35">
      <c r="A135" s="241" t="s">
        <v>1830</v>
      </c>
      <c r="B135" s="242">
        <v>90</v>
      </c>
      <c r="C135" s="242">
        <v>0</v>
      </c>
      <c r="D135" s="151">
        <v>-1</v>
      </c>
    </row>
    <row r="136" spans="1:4" ht="35">
      <c r="A136" s="241" t="s">
        <v>1831</v>
      </c>
      <c r="B136" s="242"/>
      <c r="C136" s="242"/>
      <c r="D136" s="151"/>
    </row>
    <row r="137" spans="1:4" ht="17.5">
      <c r="A137" s="241" t="s">
        <v>1832</v>
      </c>
      <c r="B137" s="242">
        <v>8</v>
      </c>
      <c r="C137" s="242"/>
      <c r="D137" s="151"/>
    </row>
    <row r="138" spans="1:4" ht="17.5">
      <c r="A138" s="241" t="s">
        <v>1833</v>
      </c>
      <c r="B138" s="242">
        <v>73</v>
      </c>
      <c r="C138" s="242"/>
      <c r="D138" s="151">
        <v>-1</v>
      </c>
    </row>
    <row r="139" spans="1:4" ht="17.5">
      <c r="A139" s="241" t="s">
        <v>1834</v>
      </c>
      <c r="B139" s="242"/>
      <c r="C139" s="242"/>
      <c r="D139" s="151"/>
    </row>
    <row r="140" spans="1:4" ht="17.5">
      <c r="A140" s="241" t="s">
        <v>1835</v>
      </c>
      <c r="B140" s="242"/>
      <c r="C140" s="242"/>
      <c r="D140" s="151"/>
    </row>
    <row r="141" spans="1:4" ht="17.5">
      <c r="A141" s="241" t="s">
        <v>1836</v>
      </c>
      <c r="B141" s="242">
        <v>8</v>
      </c>
      <c r="C141" s="242"/>
      <c r="D141" s="151">
        <v>-1</v>
      </c>
    </row>
    <row r="142" spans="1:4" ht="17.5">
      <c r="A142" s="241" t="s">
        <v>1837</v>
      </c>
      <c r="B142" s="242"/>
      <c r="C142" s="242"/>
      <c r="D142" s="151"/>
    </row>
    <row r="143" spans="1:4" ht="17.5">
      <c r="A143" s="241" t="s">
        <v>1838</v>
      </c>
      <c r="B143" s="242"/>
      <c r="C143" s="242"/>
      <c r="D143" s="151"/>
    </row>
    <row r="144" spans="1:4" ht="17.5">
      <c r="A144" s="241" t="s">
        <v>1839</v>
      </c>
      <c r="B144" s="242"/>
      <c r="C144" s="242"/>
      <c r="D144" s="151"/>
    </row>
    <row r="145" spans="1:4" ht="17.5">
      <c r="A145" s="241" t="s">
        <v>1840</v>
      </c>
      <c r="B145" s="242">
        <v>1</v>
      </c>
      <c r="C145" s="242"/>
      <c r="D145" s="151">
        <v>-1</v>
      </c>
    </row>
    <row r="146" spans="1:4" ht="35">
      <c r="A146" s="241" t="s">
        <v>1841</v>
      </c>
      <c r="B146" s="242">
        <v>0</v>
      </c>
      <c r="C146" s="242"/>
      <c r="D146" s="151"/>
    </row>
    <row r="147" spans="1:4" ht="17.5">
      <c r="A147" s="241" t="s">
        <v>115</v>
      </c>
      <c r="B147" s="242">
        <v>11391</v>
      </c>
      <c r="C147" s="242">
        <v>13000</v>
      </c>
      <c r="D147" s="151">
        <v>0.14099999999999999</v>
      </c>
    </row>
    <row r="148" spans="1:4" ht="17.5">
      <c r="A148" s="241" t="s">
        <v>1842</v>
      </c>
      <c r="B148" s="242">
        <v>11391</v>
      </c>
      <c r="C148" s="242">
        <v>13000</v>
      </c>
      <c r="D148" s="151">
        <v>0.14099999999999999</v>
      </c>
    </row>
    <row r="149" spans="1:4" ht="17.5">
      <c r="A149" s="241" t="s">
        <v>117</v>
      </c>
      <c r="B149" s="242">
        <v>105</v>
      </c>
      <c r="C149" s="242">
        <v>0</v>
      </c>
      <c r="D149" s="151">
        <v>-1</v>
      </c>
    </row>
    <row r="150" spans="1:4" ht="17.5">
      <c r="A150" s="241" t="s">
        <v>1843</v>
      </c>
      <c r="B150" s="242">
        <v>105</v>
      </c>
      <c r="C150" s="242"/>
      <c r="D150" s="151">
        <v>-1</v>
      </c>
    </row>
    <row r="151" spans="1:4" ht="17.5">
      <c r="A151" s="241" t="s">
        <v>1844</v>
      </c>
      <c r="B151" s="242">
        <v>0</v>
      </c>
      <c r="C151" s="242"/>
      <c r="D151" s="151"/>
    </row>
    <row r="152" spans="1:4" ht="17.5">
      <c r="A152" s="241" t="s">
        <v>1845</v>
      </c>
      <c r="B152" s="242"/>
      <c r="C152" s="242"/>
      <c r="D152" s="151"/>
    </row>
    <row r="153" spans="1:4" ht="17.5">
      <c r="A153" s="241" t="s">
        <v>1846</v>
      </c>
      <c r="B153" s="242"/>
      <c r="C153" s="242"/>
      <c r="D153" s="151"/>
    </row>
    <row r="154" spans="1:4" ht="17.5">
      <c r="A154" s="241" t="s">
        <v>1617</v>
      </c>
      <c r="B154" s="242"/>
      <c r="C154" s="242"/>
      <c r="D154" s="151"/>
    </row>
    <row r="155" spans="1:4" ht="17.5">
      <c r="A155" s="241" t="s">
        <v>119</v>
      </c>
      <c r="B155" s="239">
        <v>152387</v>
      </c>
      <c r="C155" s="239">
        <v>63000</v>
      </c>
      <c r="D155" s="151">
        <v>-0.58699999999999997</v>
      </c>
    </row>
    <row r="156" spans="1:4" ht="17.5">
      <c r="A156" s="241" t="s">
        <v>1847</v>
      </c>
      <c r="B156" s="242">
        <v>32649</v>
      </c>
      <c r="C156" s="242">
        <v>10258</v>
      </c>
      <c r="D156" s="151">
        <v>-0.68600000000000005</v>
      </c>
    </row>
    <row r="157" spans="1:4" ht="17.5">
      <c r="A157" s="241" t="s">
        <v>1848</v>
      </c>
      <c r="B157" s="242">
        <v>2233</v>
      </c>
      <c r="C157" s="242"/>
      <c r="D157" s="151"/>
    </row>
    <row r="158" spans="1:4" ht="17.5">
      <c r="A158" s="241" t="s">
        <v>1849</v>
      </c>
      <c r="B158" s="242">
        <v>30131</v>
      </c>
      <c r="C158" s="242">
        <v>7766</v>
      </c>
      <c r="D158" s="151">
        <v>-0.74199999999999999</v>
      </c>
    </row>
    <row r="159" spans="1:4" ht="17.5">
      <c r="A159" s="241" t="s">
        <v>1850</v>
      </c>
      <c r="B159" s="242">
        <v>285</v>
      </c>
      <c r="C159" s="242">
        <v>2492</v>
      </c>
      <c r="D159" s="151">
        <v>7.7439999999999998</v>
      </c>
    </row>
    <row r="160" spans="1:4" ht="17.5">
      <c r="A160" s="241" t="s">
        <v>1851</v>
      </c>
      <c r="B160" s="242"/>
      <c r="C160" s="242"/>
      <c r="D160" s="151"/>
    </row>
    <row r="161" spans="1:4" ht="17.5">
      <c r="A161" s="241" t="s">
        <v>1852</v>
      </c>
      <c r="B161" s="242">
        <v>0</v>
      </c>
      <c r="C161" s="242"/>
      <c r="D161" s="151"/>
    </row>
    <row r="162" spans="1:4" ht="17.5">
      <c r="A162" s="238" t="s">
        <v>131</v>
      </c>
      <c r="B162" s="239">
        <v>185036</v>
      </c>
      <c r="C162" s="239">
        <v>73258</v>
      </c>
      <c r="D162" s="240">
        <v>-0.60399999999999998</v>
      </c>
    </row>
    <row r="163" spans="1:4">
      <c r="B163" s="243"/>
      <c r="C163" s="243"/>
    </row>
    <row r="164" spans="1:4">
      <c r="B164" s="243"/>
      <c r="C164" s="243"/>
    </row>
    <row r="165" spans="1:4">
      <c r="B165" s="243"/>
      <c r="C165" s="243"/>
    </row>
  </sheetData>
  <autoFilter ref="A3:D162">
    <extLst/>
  </autoFilter>
  <mergeCells count="1">
    <mergeCell ref="A1:D1"/>
  </mergeCells>
  <phoneticPr fontId="95" type="noConversion"/>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dimension ref="A1:E17"/>
  <sheetViews>
    <sheetView showGridLines="0" showZeros="0" view="pageBreakPreview" topLeftCell="A19" zoomScaleNormal="100" workbookViewId="0">
      <selection activeCell="C13" sqref="C13"/>
    </sheetView>
  </sheetViews>
  <sheetFormatPr defaultColWidth="9" defaultRowHeight="14"/>
  <cols>
    <col min="1" max="1" width="52.08984375" style="211" customWidth="1"/>
    <col min="2" max="4" width="20.6328125" customWidth="1"/>
  </cols>
  <sheetData>
    <row r="1" spans="1:5" s="210" customFormat="1" ht="25.5">
      <c r="A1" s="467" t="s">
        <v>1860</v>
      </c>
      <c r="B1" s="467"/>
      <c r="C1" s="467"/>
      <c r="D1" s="467"/>
      <c r="E1" s="223"/>
    </row>
    <row r="2" spans="1:5" ht="17.5">
      <c r="A2" s="212"/>
      <c r="B2" s="213"/>
      <c r="C2" s="214"/>
      <c r="D2" s="214" t="s">
        <v>2</v>
      </c>
      <c r="E2" s="211"/>
    </row>
    <row r="3" spans="1:5" ht="35">
      <c r="A3" s="121" t="s">
        <v>1586</v>
      </c>
      <c r="B3" s="215" t="s">
        <v>1556</v>
      </c>
      <c r="C3" s="215" t="s">
        <v>6</v>
      </c>
      <c r="D3" s="215" t="s">
        <v>1861</v>
      </c>
      <c r="E3" s="224" t="s">
        <v>8</v>
      </c>
    </row>
    <row r="4" spans="1:5" ht="17.5">
      <c r="A4" s="216" t="s">
        <v>1862</v>
      </c>
      <c r="B4" s="217"/>
      <c r="C4" s="217"/>
      <c r="D4" s="218"/>
      <c r="E4" s="225" t="str">
        <f>IF(A4&lt;&gt;"",IF(SUM(B4:C4)&lt;&gt;0,"是","否"),"是")</f>
        <v>否</v>
      </c>
    </row>
    <row r="5" spans="1:5" ht="17.5">
      <c r="A5" s="216" t="s">
        <v>1863</v>
      </c>
      <c r="B5" s="217"/>
      <c r="C5" s="217"/>
      <c r="D5" s="218"/>
      <c r="E5" s="225" t="str">
        <f t="shared" ref="E5:E15" si="0">IF(A5&lt;&gt;"",IF(SUM(B5:C5)&lt;&gt;0,"是","否"),"是")</f>
        <v>否</v>
      </c>
    </row>
    <row r="6" spans="1:5" ht="17.5">
      <c r="A6" s="216" t="s">
        <v>1864</v>
      </c>
      <c r="B6" s="217"/>
      <c r="C6" s="217"/>
      <c r="D6" s="218"/>
      <c r="E6" s="225" t="str">
        <f t="shared" si="0"/>
        <v>否</v>
      </c>
    </row>
    <row r="7" spans="1:5" ht="17.5">
      <c r="A7" s="219" t="s">
        <v>1865</v>
      </c>
      <c r="B7" s="217"/>
      <c r="C7" s="217"/>
      <c r="D7" s="218"/>
      <c r="E7" s="226" t="str">
        <f t="shared" si="0"/>
        <v>否</v>
      </c>
    </row>
    <row r="8" spans="1:5" ht="17.5">
      <c r="A8" s="216" t="s">
        <v>1866</v>
      </c>
      <c r="B8" s="217"/>
      <c r="C8" s="217"/>
      <c r="D8" s="218"/>
      <c r="E8" s="225" t="str">
        <f t="shared" si="0"/>
        <v>否</v>
      </c>
    </row>
    <row r="9" spans="1:5" ht="17.5">
      <c r="A9" s="216" t="s">
        <v>1867</v>
      </c>
      <c r="B9" s="217"/>
      <c r="C9" s="217"/>
      <c r="D9" s="218"/>
      <c r="E9" s="225" t="str">
        <f t="shared" si="0"/>
        <v>否</v>
      </c>
    </row>
    <row r="10" spans="1:5" ht="17.5">
      <c r="A10" s="219" t="s">
        <v>1868</v>
      </c>
      <c r="B10" s="217"/>
      <c r="C10" s="217"/>
      <c r="D10" s="218"/>
      <c r="E10" s="226" t="str">
        <f t="shared" si="0"/>
        <v>否</v>
      </c>
    </row>
    <row r="11" spans="1:5" ht="17.5">
      <c r="A11" s="216" t="s">
        <v>1869</v>
      </c>
      <c r="B11" s="217"/>
      <c r="C11" s="217"/>
      <c r="D11" s="218"/>
      <c r="E11" s="225" t="str">
        <f t="shared" si="0"/>
        <v>否</v>
      </c>
    </row>
    <row r="12" spans="1:5" ht="17.5">
      <c r="A12" s="219" t="s">
        <v>1870</v>
      </c>
      <c r="B12" s="217"/>
      <c r="C12" s="217"/>
      <c r="D12" s="218"/>
      <c r="E12" s="226" t="str">
        <f t="shared" si="0"/>
        <v>否</v>
      </c>
    </row>
    <row r="13" spans="1:5" ht="17.5">
      <c r="A13" s="219" t="s">
        <v>1871</v>
      </c>
      <c r="B13" s="217"/>
      <c r="C13" s="217"/>
      <c r="D13" s="218"/>
      <c r="E13" s="226" t="str">
        <f t="shared" si="0"/>
        <v>否</v>
      </c>
    </row>
    <row r="14" spans="1:5" ht="17.5">
      <c r="A14" s="219" t="s">
        <v>1872</v>
      </c>
      <c r="B14" s="217"/>
      <c r="C14" s="217"/>
      <c r="D14" s="218"/>
      <c r="E14" s="226" t="str">
        <f t="shared" si="0"/>
        <v>否</v>
      </c>
    </row>
    <row r="15" spans="1:5" ht="17.5">
      <c r="A15" s="220" t="s">
        <v>1873</v>
      </c>
      <c r="B15" s="221"/>
      <c r="C15" s="221"/>
      <c r="D15" s="222"/>
      <c r="E15" s="225" t="str">
        <f t="shared" si="0"/>
        <v>否</v>
      </c>
    </row>
    <row r="17" spans="1:1">
      <c r="A17" s="211" t="s">
        <v>1874</v>
      </c>
    </row>
  </sheetData>
  <mergeCells count="1">
    <mergeCell ref="A1:D1"/>
  </mergeCells>
  <phoneticPr fontId="95" type="noConversion"/>
  <conditionalFormatting sqref="E4:E15">
    <cfRule type="cellIs" dxfId="22" priority="2" stopIfTrue="1" operator="lessThan">
      <formula>0</formula>
    </cfRule>
  </conditionalFormatting>
  <conditionalFormatting sqref="E13:E15">
    <cfRule type="cellIs" dxfId="21" priority="1" stopIfTrue="1" operator="lessThan">
      <formula>0</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sheetPr filterMode="1"/>
  <dimension ref="A1:E54"/>
  <sheetViews>
    <sheetView showGridLines="0" showZeros="0" view="pageBreakPreview" topLeftCell="A21" zoomScaleNormal="100" workbookViewId="0">
      <selection activeCell="B22" sqref="B22:C22"/>
    </sheetView>
  </sheetViews>
  <sheetFormatPr defaultColWidth="9" defaultRowHeight="15"/>
  <cols>
    <col min="1" max="1" width="50.7265625" style="177" customWidth="1"/>
    <col min="2" max="3" width="16.36328125" style="177" customWidth="1"/>
    <col min="4" max="4" width="20.6328125" style="177" customWidth="1"/>
    <col min="5" max="5" width="4.26953125" style="177" customWidth="1"/>
    <col min="6" max="6" width="13.7265625" style="177"/>
    <col min="7" max="16384" width="9" style="177"/>
  </cols>
  <sheetData>
    <row r="1" spans="1:5" ht="25.5">
      <c r="A1" s="468" t="s">
        <v>1875</v>
      </c>
      <c r="B1" s="468"/>
      <c r="C1" s="468"/>
      <c r="D1" s="468"/>
    </row>
    <row r="2" spans="1:5" ht="17.5">
      <c r="A2" s="197"/>
      <c r="B2" s="198"/>
      <c r="C2" s="199"/>
      <c r="D2" s="200" t="s">
        <v>1876</v>
      </c>
    </row>
    <row r="3" spans="1:5" ht="35">
      <c r="A3" s="147" t="s">
        <v>1877</v>
      </c>
      <c r="B3" s="127" t="s">
        <v>1647</v>
      </c>
      <c r="C3" s="127" t="s">
        <v>6</v>
      </c>
      <c r="D3" s="127" t="s">
        <v>1648</v>
      </c>
      <c r="E3" s="177" t="s">
        <v>8</v>
      </c>
    </row>
    <row r="4" spans="1:5" ht="17.5">
      <c r="A4" s="116" t="s">
        <v>1878</v>
      </c>
      <c r="B4" s="201">
        <f>B22</f>
        <v>74</v>
      </c>
      <c r="C4" s="201">
        <f>C22</f>
        <v>200</v>
      </c>
      <c r="D4" s="151">
        <f>IF(B4&gt;0,C4/B4-1,IF(B4&lt;0,-(C4/B4-1),""))</f>
        <v>1.7030000000000001</v>
      </c>
      <c r="E4" s="209" t="str">
        <f t="shared" ref="E4:E41" si="0">IF(A4&lt;&gt;"",IF(SUM(B4:C4)&lt;&gt;0,"是","否"),"是")</f>
        <v>是</v>
      </c>
    </row>
    <row r="5" spans="1:5" ht="17.5">
      <c r="A5" s="184" t="s">
        <v>1879</v>
      </c>
      <c r="B5" s="202"/>
      <c r="C5" s="159"/>
      <c r="D5" s="151" t="str">
        <f t="shared" ref="D5:D41" si="1">IF(B5&gt;0,C5/B5-1,IF(B5&lt;0,-(C5/B5-1),""))</f>
        <v/>
      </c>
      <c r="E5" s="209" t="str">
        <f t="shared" si="0"/>
        <v>否</v>
      </c>
    </row>
    <row r="6" spans="1:5" ht="17.5">
      <c r="A6" s="184" t="s">
        <v>1880</v>
      </c>
      <c r="B6" s="202"/>
      <c r="C6" s="202"/>
      <c r="D6" s="151" t="str">
        <f t="shared" si="1"/>
        <v/>
      </c>
      <c r="E6" s="209" t="str">
        <f t="shared" si="0"/>
        <v>否</v>
      </c>
    </row>
    <row r="7" spans="1:5" ht="17.5">
      <c r="A7" s="184" t="s">
        <v>1881</v>
      </c>
      <c r="B7" s="203"/>
      <c r="C7" s="159"/>
      <c r="D7" s="151" t="str">
        <f t="shared" si="1"/>
        <v/>
      </c>
      <c r="E7" s="209" t="str">
        <f t="shared" si="0"/>
        <v>否</v>
      </c>
    </row>
    <row r="8" spans="1:5" ht="17.5">
      <c r="A8" s="184" t="s">
        <v>1882</v>
      </c>
      <c r="B8" s="202"/>
      <c r="C8" s="159"/>
      <c r="D8" s="151" t="str">
        <f t="shared" si="1"/>
        <v/>
      </c>
      <c r="E8" s="209" t="str">
        <f t="shared" si="0"/>
        <v>否</v>
      </c>
    </row>
    <row r="9" spans="1:5" ht="17.5">
      <c r="A9" s="184" t="s">
        <v>1883</v>
      </c>
      <c r="B9" s="203"/>
      <c r="C9" s="159"/>
      <c r="D9" s="151" t="str">
        <f t="shared" si="1"/>
        <v/>
      </c>
      <c r="E9" s="209" t="str">
        <f t="shared" si="0"/>
        <v>否</v>
      </c>
    </row>
    <row r="10" spans="1:5" ht="17.5">
      <c r="A10" s="184" t="s">
        <v>1884</v>
      </c>
      <c r="B10" s="202"/>
      <c r="C10" s="159"/>
      <c r="D10" s="151" t="str">
        <f t="shared" si="1"/>
        <v/>
      </c>
      <c r="E10" s="209" t="str">
        <f t="shared" si="0"/>
        <v>否</v>
      </c>
    </row>
    <row r="11" spans="1:5" ht="17.5">
      <c r="A11" s="184" t="s">
        <v>1885</v>
      </c>
      <c r="B11" s="202"/>
      <c r="C11" s="159"/>
      <c r="D11" s="151" t="str">
        <f t="shared" si="1"/>
        <v/>
      </c>
      <c r="E11" s="209" t="str">
        <f t="shared" si="0"/>
        <v>否</v>
      </c>
    </row>
    <row r="12" spans="1:5" ht="17.5">
      <c r="A12" s="184" t="s">
        <v>1886</v>
      </c>
      <c r="B12" s="202"/>
      <c r="C12" s="159"/>
      <c r="D12" s="151" t="str">
        <f t="shared" si="1"/>
        <v/>
      </c>
      <c r="E12" s="209" t="str">
        <f t="shared" si="0"/>
        <v>否</v>
      </c>
    </row>
    <row r="13" spans="1:5" ht="17.5">
      <c r="A13" s="184" t="s">
        <v>1887</v>
      </c>
      <c r="B13" s="158"/>
      <c r="C13" s="202"/>
      <c r="D13" s="151" t="str">
        <f t="shared" si="1"/>
        <v/>
      </c>
      <c r="E13" s="209" t="str">
        <f t="shared" si="0"/>
        <v>否</v>
      </c>
    </row>
    <row r="14" spans="1:5" ht="17.5">
      <c r="A14" s="184" t="s">
        <v>1888</v>
      </c>
      <c r="B14" s="158"/>
      <c r="C14" s="159"/>
      <c r="D14" s="151" t="str">
        <f t="shared" si="1"/>
        <v/>
      </c>
      <c r="E14" s="209" t="str">
        <f t="shared" si="0"/>
        <v>否</v>
      </c>
    </row>
    <row r="15" spans="1:5" ht="17.5">
      <c r="A15" s="184" t="s">
        <v>1889</v>
      </c>
      <c r="B15" s="158"/>
      <c r="C15" s="204"/>
      <c r="D15" s="151" t="str">
        <f t="shared" si="1"/>
        <v/>
      </c>
      <c r="E15" s="209" t="str">
        <f t="shared" si="0"/>
        <v>否</v>
      </c>
    </row>
    <row r="16" spans="1:5" ht="17.5">
      <c r="A16" s="184" t="s">
        <v>1890</v>
      </c>
      <c r="B16" s="158"/>
      <c r="C16" s="204"/>
      <c r="D16" s="151" t="str">
        <f t="shared" si="1"/>
        <v/>
      </c>
      <c r="E16" s="209" t="str">
        <f t="shared" si="0"/>
        <v>否</v>
      </c>
    </row>
    <row r="17" spans="1:5" ht="17.5">
      <c r="A17" s="184" t="s">
        <v>1891</v>
      </c>
      <c r="B17" s="202"/>
      <c r="C17" s="159"/>
      <c r="D17" s="151" t="str">
        <f t="shared" si="1"/>
        <v/>
      </c>
      <c r="E17" s="209" t="str">
        <f t="shared" si="0"/>
        <v>否</v>
      </c>
    </row>
    <row r="18" spans="1:5" ht="17.5">
      <c r="A18" s="184" t="s">
        <v>1892</v>
      </c>
      <c r="B18" s="158"/>
      <c r="C18" s="204"/>
      <c r="D18" s="151" t="str">
        <f t="shared" si="1"/>
        <v/>
      </c>
      <c r="E18" s="209" t="str">
        <f t="shared" si="0"/>
        <v>否</v>
      </c>
    </row>
    <row r="19" spans="1:5" ht="17.5">
      <c r="A19" s="184" t="s">
        <v>1893</v>
      </c>
      <c r="B19" s="158"/>
      <c r="C19" s="204"/>
      <c r="D19" s="151" t="str">
        <f t="shared" si="1"/>
        <v/>
      </c>
      <c r="E19" s="209" t="str">
        <f t="shared" si="0"/>
        <v>否</v>
      </c>
    </row>
    <row r="20" spans="1:5" ht="17.5">
      <c r="A20" s="184" t="s">
        <v>1894</v>
      </c>
      <c r="B20" s="202"/>
      <c r="C20" s="204"/>
      <c r="D20" s="151" t="str">
        <f t="shared" si="1"/>
        <v/>
      </c>
      <c r="E20" s="209" t="str">
        <f t="shared" si="0"/>
        <v>否</v>
      </c>
    </row>
    <row r="21" spans="1:5" ht="17.5">
      <c r="A21" s="184" t="s">
        <v>1895</v>
      </c>
      <c r="B21" s="158"/>
      <c r="C21" s="159"/>
      <c r="D21" s="151" t="str">
        <f t="shared" si="1"/>
        <v/>
      </c>
      <c r="E21" s="209" t="str">
        <f t="shared" si="0"/>
        <v>否</v>
      </c>
    </row>
    <row r="22" spans="1:5" ht="17.5">
      <c r="A22" s="184" t="s">
        <v>1896</v>
      </c>
      <c r="B22" s="158">
        <v>74</v>
      </c>
      <c r="C22" s="159">
        <v>200</v>
      </c>
      <c r="D22" s="151">
        <f t="shared" si="1"/>
        <v>1.7030000000000001</v>
      </c>
      <c r="E22" s="209" t="str">
        <f t="shared" si="0"/>
        <v>是</v>
      </c>
    </row>
    <row r="23" spans="1:5" ht="17.5">
      <c r="A23" s="116" t="s">
        <v>1897</v>
      </c>
      <c r="B23" s="201"/>
      <c r="C23" s="201"/>
      <c r="D23" s="151" t="str">
        <f t="shared" si="1"/>
        <v/>
      </c>
      <c r="E23" s="209" t="str">
        <f t="shared" si="0"/>
        <v>否</v>
      </c>
    </row>
    <row r="24" spans="1:5" ht="17.5">
      <c r="A24" s="132" t="s">
        <v>1898</v>
      </c>
      <c r="B24" s="158"/>
      <c r="C24" s="159"/>
      <c r="D24" s="151" t="str">
        <f t="shared" si="1"/>
        <v/>
      </c>
      <c r="E24" s="209" t="str">
        <f t="shared" si="0"/>
        <v>否</v>
      </c>
    </row>
    <row r="25" spans="1:5" ht="17.5">
      <c r="A25" s="132" t="s">
        <v>1899</v>
      </c>
      <c r="B25" s="158"/>
      <c r="C25" s="159"/>
      <c r="D25" s="151" t="str">
        <f t="shared" si="1"/>
        <v/>
      </c>
      <c r="E25" s="209" t="str">
        <f t="shared" si="0"/>
        <v>否</v>
      </c>
    </row>
    <row r="26" spans="1:5" ht="17.5">
      <c r="A26" s="132" t="s">
        <v>1900</v>
      </c>
      <c r="B26" s="158"/>
      <c r="C26" s="159"/>
      <c r="D26" s="151" t="str">
        <f t="shared" si="1"/>
        <v/>
      </c>
      <c r="E26" s="209" t="str">
        <f t="shared" si="0"/>
        <v>否</v>
      </c>
    </row>
    <row r="27" spans="1:5" ht="35">
      <c r="A27" s="132" t="s">
        <v>1901</v>
      </c>
      <c r="B27" s="158"/>
      <c r="C27" s="159"/>
      <c r="D27" s="151" t="str">
        <f t="shared" si="1"/>
        <v/>
      </c>
      <c r="E27" s="209" t="str">
        <f t="shared" si="0"/>
        <v>否</v>
      </c>
    </row>
    <row r="28" spans="1:5" ht="17.5">
      <c r="A28" s="116" t="s">
        <v>1902</v>
      </c>
      <c r="B28" s="201"/>
      <c r="C28" s="201"/>
      <c r="D28" s="151" t="str">
        <f t="shared" si="1"/>
        <v/>
      </c>
      <c r="E28" s="209" t="str">
        <f t="shared" si="0"/>
        <v>否</v>
      </c>
    </row>
    <row r="29" spans="1:5" ht="17.5">
      <c r="A29" s="132" t="s">
        <v>1903</v>
      </c>
      <c r="B29" s="158"/>
      <c r="C29" s="159"/>
      <c r="D29" s="151" t="str">
        <f t="shared" si="1"/>
        <v/>
      </c>
      <c r="E29" s="209" t="str">
        <f t="shared" si="0"/>
        <v>否</v>
      </c>
    </row>
    <row r="30" spans="1:5" ht="17.5">
      <c r="A30" s="132" t="s">
        <v>1904</v>
      </c>
      <c r="B30" s="202"/>
      <c r="C30" s="159"/>
      <c r="D30" s="151" t="str">
        <f t="shared" si="1"/>
        <v/>
      </c>
      <c r="E30" s="209" t="str">
        <f t="shared" si="0"/>
        <v>否</v>
      </c>
    </row>
    <row r="31" spans="1:5" ht="35">
      <c r="A31" s="132" t="s">
        <v>1905</v>
      </c>
      <c r="B31" s="158"/>
      <c r="C31" s="159"/>
      <c r="D31" s="151" t="str">
        <f t="shared" si="1"/>
        <v/>
      </c>
      <c r="E31" s="209" t="str">
        <f t="shared" si="0"/>
        <v>否</v>
      </c>
    </row>
    <row r="32" spans="1:5" ht="17.5">
      <c r="A32" s="116" t="s">
        <v>1906</v>
      </c>
      <c r="B32" s="201"/>
      <c r="C32" s="201"/>
      <c r="D32" s="151" t="str">
        <f t="shared" si="1"/>
        <v/>
      </c>
      <c r="E32" s="209" t="str">
        <f t="shared" si="0"/>
        <v>否</v>
      </c>
    </row>
    <row r="33" spans="1:5" ht="17.5">
      <c r="A33" s="132" t="s">
        <v>1907</v>
      </c>
      <c r="B33" s="202"/>
      <c r="C33" s="205"/>
      <c r="D33" s="151" t="str">
        <f t="shared" si="1"/>
        <v/>
      </c>
      <c r="E33" s="209" t="str">
        <f t="shared" si="0"/>
        <v>否</v>
      </c>
    </row>
    <row r="34" spans="1:5" ht="17.5">
      <c r="A34" s="132" t="s">
        <v>1908</v>
      </c>
      <c r="B34" s="158"/>
      <c r="C34" s="205"/>
      <c r="D34" s="151" t="str">
        <f t="shared" si="1"/>
        <v/>
      </c>
      <c r="E34" s="209" t="str">
        <f t="shared" si="0"/>
        <v>否</v>
      </c>
    </row>
    <row r="35" spans="1:5" ht="17.5">
      <c r="A35" s="132" t="s">
        <v>1909</v>
      </c>
      <c r="B35" s="158"/>
      <c r="C35" s="204"/>
      <c r="D35" s="151" t="str">
        <f t="shared" si="1"/>
        <v/>
      </c>
      <c r="E35" s="209" t="str">
        <f t="shared" si="0"/>
        <v>否</v>
      </c>
    </row>
    <row r="36" spans="1:5" ht="17.5">
      <c r="A36" s="116" t="s">
        <v>1910</v>
      </c>
      <c r="B36" s="206">
        <v>300</v>
      </c>
      <c r="C36" s="207">
        <v>300</v>
      </c>
      <c r="D36" s="151">
        <f t="shared" si="1"/>
        <v>0</v>
      </c>
      <c r="E36" s="209" t="str">
        <f t="shared" si="0"/>
        <v>是</v>
      </c>
    </row>
    <row r="37" spans="1:5" ht="17.5">
      <c r="A37" s="169" t="s">
        <v>1911</v>
      </c>
      <c r="B37" s="201">
        <f>B36+B4</f>
        <v>374</v>
      </c>
      <c r="C37" s="201">
        <f>C36+C4</f>
        <v>500</v>
      </c>
      <c r="D37" s="151">
        <f t="shared" si="1"/>
        <v>0.33700000000000002</v>
      </c>
      <c r="E37" s="209" t="str">
        <f t="shared" si="0"/>
        <v>是</v>
      </c>
    </row>
    <row r="38" spans="1:5" ht="17.5">
      <c r="A38" s="208" t="s">
        <v>1699</v>
      </c>
      <c r="B38" s="202">
        <v>346</v>
      </c>
      <c r="C38" s="205">
        <v>684</v>
      </c>
      <c r="D38" s="151">
        <f t="shared" si="1"/>
        <v>0.97699999999999998</v>
      </c>
      <c r="E38" s="209" t="str">
        <f t="shared" si="0"/>
        <v>是</v>
      </c>
    </row>
    <row r="39" spans="1:5" ht="17.5">
      <c r="A39" s="171" t="s">
        <v>1912</v>
      </c>
      <c r="B39" s="201">
        <v>155</v>
      </c>
      <c r="C39" s="207">
        <v>156</v>
      </c>
      <c r="D39" s="151">
        <f t="shared" si="1"/>
        <v>6.0000000000000001E-3</v>
      </c>
      <c r="E39" s="209" t="str">
        <f t="shared" si="0"/>
        <v>是</v>
      </c>
    </row>
    <row r="40" spans="1:5" ht="17.5">
      <c r="A40" s="208" t="s">
        <v>1913</v>
      </c>
      <c r="B40" s="202"/>
      <c r="C40" s="205"/>
      <c r="D40" s="151" t="str">
        <f t="shared" si="1"/>
        <v/>
      </c>
      <c r="E40" s="209" t="str">
        <f t="shared" si="0"/>
        <v>否</v>
      </c>
    </row>
    <row r="41" spans="1:5" ht="17.5">
      <c r="A41" s="169" t="s">
        <v>1704</v>
      </c>
      <c r="B41" s="201">
        <f>B37+B38+B39</f>
        <v>875</v>
      </c>
      <c r="C41" s="201">
        <f>C37+C38+C39</f>
        <v>1340</v>
      </c>
      <c r="D41" s="151">
        <f t="shared" si="1"/>
        <v>0.53100000000000003</v>
      </c>
      <c r="E41" s="209" t="str">
        <f t="shared" si="0"/>
        <v>是</v>
      </c>
    </row>
    <row r="42" spans="1:5">
      <c r="B42" s="192"/>
    </row>
    <row r="43" spans="1:5">
      <c r="B43" s="192"/>
      <c r="C43" s="192"/>
    </row>
    <row r="44" spans="1:5">
      <c r="B44" s="192"/>
    </row>
    <row r="45" spans="1:5">
      <c r="B45" s="192"/>
      <c r="C45" s="192"/>
    </row>
    <row r="46" spans="1:5">
      <c r="B46" s="192"/>
    </row>
    <row r="47" spans="1:5">
      <c r="B47" s="192"/>
    </row>
    <row r="48" spans="1:5">
      <c r="B48" s="192"/>
      <c r="C48" s="192"/>
    </row>
    <row r="49" spans="2:3">
      <c r="B49" s="192"/>
    </row>
    <row r="50" spans="2:3">
      <c r="B50" s="192"/>
    </row>
    <row r="51" spans="2:3">
      <c r="B51" s="192"/>
    </row>
    <row r="52" spans="2:3">
      <c r="B52" s="192"/>
    </row>
    <row r="53" spans="2:3">
      <c r="B53" s="192"/>
      <c r="C53" s="192"/>
    </row>
    <row r="54" spans="2:3">
      <c r="B54" s="192"/>
    </row>
  </sheetData>
  <autoFilter ref="A3:E41">
    <filterColumn colId="4">
      <filters>
        <filter val="是"/>
      </filters>
    </filterColumn>
    <extLst/>
  </autoFilter>
  <mergeCells count="1">
    <mergeCell ref="A1:D1"/>
  </mergeCells>
  <phoneticPr fontId="95" type="noConversion"/>
  <conditionalFormatting sqref="E3:F4 F5:F39 E5:E41">
    <cfRule type="cellIs" dxfId="20" priority="2" stopIfTrue="1" operator="lessThanOrEqual">
      <formula>-1</formula>
    </cfRule>
  </conditionalFormatting>
  <conditionalFormatting sqref="E4:F4 F5:F7 E5:E41">
    <cfRule type="cellIs" dxfId="19" priority="1" stopIfTrue="1" operator="lessThanOrEqual">
      <formula>-1</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sheetPr filterMode="1"/>
  <dimension ref="A1:E41"/>
  <sheetViews>
    <sheetView showGridLines="0" showZeros="0" view="pageBreakPreview" topLeftCell="A4" zoomScaleNormal="100" workbookViewId="0">
      <selection activeCell="B26" sqref="B26:C27"/>
    </sheetView>
  </sheetViews>
  <sheetFormatPr defaultColWidth="9" defaultRowHeight="15"/>
  <cols>
    <col min="1" max="1" width="50.7265625" style="143" customWidth="1"/>
    <col min="2" max="2" width="20.6328125" style="143" customWidth="1"/>
    <col min="3" max="3" width="20.6328125" style="177" customWidth="1"/>
    <col min="4" max="4" width="20.6328125" style="143" customWidth="1"/>
    <col min="5" max="5" width="4.7265625" style="143" customWidth="1"/>
    <col min="6" max="16384" width="9" style="143"/>
  </cols>
  <sheetData>
    <row r="1" spans="1:5" ht="28">
      <c r="A1" s="469" t="s">
        <v>1914</v>
      </c>
      <c r="B1" s="469"/>
      <c r="C1" s="469"/>
      <c r="D1" s="469"/>
      <c r="E1" s="193"/>
    </row>
    <row r="2" spans="1:5" ht="17.5">
      <c r="A2" s="178"/>
      <c r="B2" s="178"/>
      <c r="C2" s="178"/>
      <c r="D2" s="179" t="s">
        <v>2</v>
      </c>
      <c r="E2" s="194"/>
    </row>
    <row r="3" spans="1:5" ht="35">
      <c r="A3" s="180" t="s">
        <v>1636</v>
      </c>
      <c r="B3" s="127" t="s">
        <v>1647</v>
      </c>
      <c r="C3" s="127" t="s">
        <v>6</v>
      </c>
      <c r="D3" s="127" t="s">
        <v>1648</v>
      </c>
      <c r="E3" s="195" t="s">
        <v>8</v>
      </c>
    </row>
    <row r="4" spans="1:5" ht="17.5">
      <c r="A4" s="116" t="s">
        <v>1915</v>
      </c>
      <c r="B4" s="181">
        <f>B7</f>
        <v>155</v>
      </c>
      <c r="C4" s="181">
        <f>C7</f>
        <v>156</v>
      </c>
      <c r="D4" s="129"/>
      <c r="E4" s="196" t="str">
        <f t="shared" ref="E4:E28" si="0">IF(A4&lt;&gt;"",IF(SUM(B4:C4)&lt;&gt;0,"是","否"),"是")</f>
        <v>是</v>
      </c>
    </row>
    <row r="5" spans="1:5" ht="17.5">
      <c r="A5" s="118" t="s">
        <v>1916</v>
      </c>
      <c r="B5" s="133"/>
      <c r="C5" s="133"/>
      <c r="D5" s="182"/>
      <c r="E5" s="196" t="str">
        <f t="shared" si="0"/>
        <v>否</v>
      </c>
    </row>
    <row r="6" spans="1:5" ht="17.5">
      <c r="A6" s="118" t="s">
        <v>1917</v>
      </c>
      <c r="B6" s="133"/>
      <c r="C6" s="133"/>
      <c r="D6" s="182"/>
      <c r="E6" s="196" t="str">
        <f t="shared" si="0"/>
        <v>否</v>
      </c>
    </row>
    <row r="7" spans="1:5" ht="17.5">
      <c r="A7" s="118" t="s">
        <v>1918</v>
      </c>
      <c r="B7" s="133">
        <v>155</v>
      </c>
      <c r="C7" s="133">
        <v>156</v>
      </c>
      <c r="D7" s="151">
        <f>IF(B7&gt;0,C7/B7-1,IF(B7&lt;0,-(C7/B7-1),""))</f>
        <v>6.0000000000000001E-3</v>
      </c>
      <c r="E7" s="196" t="str">
        <f t="shared" si="0"/>
        <v>是</v>
      </c>
    </row>
    <row r="8" spans="1:5" ht="17.5">
      <c r="A8" s="118" t="s">
        <v>1919</v>
      </c>
      <c r="B8" s="133"/>
      <c r="C8" s="133"/>
      <c r="D8" s="151" t="str">
        <f t="shared" ref="D8:D28" si="1">IF(B8&gt;0,C8/B8-1,IF(B8&lt;0,-(C8/B8-1),""))</f>
        <v/>
      </c>
      <c r="E8" s="196" t="str">
        <f t="shared" si="0"/>
        <v>否</v>
      </c>
    </row>
    <row r="9" spans="1:5" ht="17.5">
      <c r="A9" s="118" t="s">
        <v>1920</v>
      </c>
      <c r="B9" s="133"/>
      <c r="C9" s="133"/>
      <c r="D9" s="151" t="str">
        <f t="shared" si="1"/>
        <v/>
      </c>
      <c r="E9" s="196" t="str">
        <f t="shared" si="0"/>
        <v>否</v>
      </c>
    </row>
    <row r="10" spans="1:5" ht="17.5">
      <c r="A10" s="118" t="s">
        <v>1921</v>
      </c>
      <c r="B10" s="133"/>
      <c r="C10" s="133"/>
      <c r="D10" s="151" t="str">
        <f t="shared" si="1"/>
        <v/>
      </c>
      <c r="E10" s="196" t="str">
        <f t="shared" si="0"/>
        <v>否</v>
      </c>
    </row>
    <row r="11" spans="1:5" ht="17.5">
      <c r="A11" s="116" t="s">
        <v>1922</v>
      </c>
      <c r="B11" s="183"/>
      <c r="C11" s="183"/>
      <c r="D11" s="151" t="str">
        <f t="shared" si="1"/>
        <v/>
      </c>
      <c r="E11" s="196" t="str">
        <f t="shared" si="0"/>
        <v>否</v>
      </c>
    </row>
    <row r="12" spans="1:5" ht="17.5">
      <c r="A12" s="118" t="s">
        <v>1923</v>
      </c>
      <c r="B12" s="133"/>
      <c r="C12" s="133"/>
      <c r="D12" s="151" t="str">
        <f t="shared" si="1"/>
        <v/>
      </c>
      <c r="E12" s="196" t="str">
        <f t="shared" si="0"/>
        <v>否</v>
      </c>
    </row>
    <row r="13" spans="1:5" ht="17.5">
      <c r="A13" s="118" t="s">
        <v>1924</v>
      </c>
      <c r="B13" s="133"/>
      <c r="C13" s="133"/>
      <c r="D13" s="151" t="str">
        <f t="shared" si="1"/>
        <v/>
      </c>
      <c r="E13" s="196" t="str">
        <f t="shared" si="0"/>
        <v>否</v>
      </c>
    </row>
    <row r="14" spans="1:5" ht="17.5">
      <c r="A14" s="118" t="s">
        <v>1925</v>
      </c>
      <c r="B14" s="133"/>
      <c r="C14" s="133"/>
      <c r="D14" s="151" t="str">
        <f t="shared" si="1"/>
        <v/>
      </c>
      <c r="E14" s="196" t="str">
        <f t="shared" si="0"/>
        <v>否</v>
      </c>
    </row>
    <row r="15" spans="1:5" ht="17.5">
      <c r="A15" s="118" t="s">
        <v>1926</v>
      </c>
      <c r="B15" s="133"/>
      <c r="C15" s="133"/>
      <c r="D15" s="151" t="str">
        <f t="shared" si="1"/>
        <v/>
      </c>
      <c r="E15" s="196" t="str">
        <f t="shared" si="0"/>
        <v>否</v>
      </c>
    </row>
    <row r="16" spans="1:5" ht="17.5">
      <c r="A16" s="118" t="s">
        <v>1927</v>
      </c>
      <c r="B16" s="133"/>
      <c r="C16" s="133"/>
      <c r="D16" s="151" t="str">
        <f t="shared" si="1"/>
        <v/>
      </c>
      <c r="E16" s="196" t="str">
        <f t="shared" si="0"/>
        <v>否</v>
      </c>
    </row>
    <row r="17" spans="1:5" s="176" customFormat="1" ht="17.5">
      <c r="A17" s="116" t="s">
        <v>1928</v>
      </c>
      <c r="B17" s="183"/>
      <c r="C17" s="183"/>
      <c r="D17" s="151" t="str">
        <f t="shared" si="1"/>
        <v/>
      </c>
      <c r="E17" s="196" t="str">
        <f t="shared" si="0"/>
        <v>否</v>
      </c>
    </row>
    <row r="18" spans="1:5" ht="17.5">
      <c r="A18" s="118" t="s">
        <v>1929</v>
      </c>
      <c r="B18" s="133"/>
      <c r="C18" s="133"/>
      <c r="D18" s="151" t="str">
        <f t="shared" si="1"/>
        <v/>
      </c>
      <c r="E18" s="196" t="str">
        <f t="shared" si="0"/>
        <v>否</v>
      </c>
    </row>
    <row r="19" spans="1:5" ht="17.5">
      <c r="A19" s="116" t="s">
        <v>1930</v>
      </c>
      <c r="B19" s="183"/>
      <c r="C19" s="183"/>
      <c r="D19" s="151" t="str">
        <f t="shared" si="1"/>
        <v/>
      </c>
      <c r="E19" s="196" t="str">
        <f t="shared" si="0"/>
        <v>否</v>
      </c>
    </row>
    <row r="20" spans="1:5" ht="17.5">
      <c r="A20" s="184" t="s">
        <v>1931</v>
      </c>
      <c r="B20" s="133"/>
      <c r="C20" s="133"/>
      <c r="D20" s="151" t="str">
        <f t="shared" si="1"/>
        <v/>
      </c>
      <c r="E20" s="196" t="str">
        <f t="shared" si="0"/>
        <v>否</v>
      </c>
    </row>
    <row r="21" spans="1:5" ht="17.5">
      <c r="A21" s="116" t="s">
        <v>1932</v>
      </c>
      <c r="B21" s="183">
        <f>B22</f>
        <v>36</v>
      </c>
      <c r="C21" s="183">
        <f>C22</f>
        <v>264</v>
      </c>
      <c r="D21" s="151">
        <f t="shared" si="1"/>
        <v>6.3330000000000002</v>
      </c>
      <c r="E21" s="196" t="str">
        <f t="shared" si="0"/>
        <v>是</v>
      </c>
    </row>
    <row r="22" spans="1:5" ht="17.5">
      <c r="A22" s="118" t="s">
        <v>1933</v>
      </c>
      <c r="B22" s="133">
        <v>36</v>
      </c>
      <c r="C22" s="133">
        <v>264</v>
      </c>
      <c r="D22" s="151">
        <f t="shared" si="1"/>
        <v>6.3330000000000002</v>
      </c>
      <c r="E22" s="196" t="str">
        <f t="shared" si="0"/>
        <v>是</v>
      </c>
    </row>
    <row r="23" spans="1:5" ht="17.5">
      <c r="A23" s="169" t="s">
        <v>1934</v>
      </c>
      <c r="B23" s="183">
        <f>B21+B4</f>
        <v>191</v>
      </c>
      <c r="C23" s="183">
        <f>C22+C7</f>
        <v>420</v>
      </c>
      <c r="D23" s="151">
        <f t="shared" si="1"/>
        <v>1.1990000000000001</v>
      </c>
      <c r="E23" s="196" t="str">
        <f t="shared" si="0"/>
        <v>是</v>
      </c>
    </row>
    <row r="24" spans="1:5" ht="17.5">
      <c r="A24" s="185" t="s">
        <v>1935</v>
      </c>
      <c r="B24" s="183"/>
      <c r="C24" s="183"/>
      <c r="D24" s="151" t="str">
        <f t="shared" si="1"/>
        <v/>
      </c>
      <c r="E24" s="196" t="str">
        <f t="shared" si="0"/>
        <v>否</v>
      </c>
    </row>
    <row r="25" spans="1:5" ht="17.5">
      <c r="A25" s="186" t="s">
        <v>1936</v>
      </c>
      <c r="B25" s="133"/>
      <c r="C25" s="133"/>
      <c r="D25" s="151" t="str">
        <f t="shared" si="1"/>
        <v/>
      </c>
      <c r="E25" s="196" t="str">
        <f t="shared" si="0"/>
        <v>否</v>
      </c>
    </row>
    <row r="26" spans="1:5" ht="17.5">
      <c r="A26" s="187" t="s">
        <v>1937</v>
      </c>
      <c r="B26" s="188"/>
      <c r="C26" s="188">
        <v>920</v>
      </c>
      <c r="D26" s="151" t="str">
        <f t="shared" si="1"/>
        <v/>
      </c>
      <c r="E26" s="196" t="str">
        <f t="shared" si="0"/>
        <v>是</v>
      </c>
    </row>
    <row r="27" spans="1:5" ht="17.5">
      <c r="A27" s="189" t="s">
        <v>1938</v>
      </c>
      <c r="B27" s="190">
        <v>684</v>
      </c>
      <c r="C27" s="190"/>
      <c r="D27" s="151">
        <f t="shared" si="1"/>
        <v>-1</v>
      </c>
      <c r="E27" s="196" t="str">
        <f t="shared" si="0"/>
        <v>是</v>
      </c>
    </row>
    <row r="28" spans="1:5" ht="17.5">
      <c r="A28" s="134" t="s">
        <v>1939</v>
      </c>
      <c r="B28" s="191">
        <f>B23+B27</f>
        <v>875</v>
      </c>
      <c r="C28" s="191">
        <f>C23+C27+C26</f>
        <v>1340</v>
      </c>
      <c r="D28" s="151">
        <f t="shared" si="1"/>
        <v>0.53100000000000003</v>
      </c>
      <c r="E28" s="196" t="str">
        <f t="shared" si="0"/>
        <v>是</v>
      </c>
    </row>
    <row r="29" spans="1:5">
      <c r="B29" s="174"/>
    </row>
    <row r="30" spans="1:5">
      <c r="B30" s="174"/>
      <c r="C30" s="192"/>
    </row>
    <row r="31" spans="1:5">
      <c r="B31" s="174"/>
    </row>
    <row r="32" spans="1:5">
      <c r="B32" s="174"/>
      <c r="C32" s="192"/>
    </row>
    <row r="33" spans="2:3">
      <c r="B33" s="174"/>
    </row>
    <row r="34" spans="2:3">
      <c r="B34" s="174"/>
    </row>
    <row r="35" spans="2:3">
      <c r="B35" s="174"/>
      <c r="C35" s="192"/>
    </row>
    <row r="36" spans="2:3">
      <c r="B36" s="174"/>
    </row>
    <row r="37" spans="2:3">
      <c r="B37" s="174"/>
    </row>
    <row r="38" spans="2:3">
      <c r="B38" s="174"/>
    </row>
    <row r="39" spans="2:3">
      <c r="B39" s="174"/>
    </row>
    <row r="40" spans="2:3">
      <c r="B40" s="174"/>
      <c r="C40" s="192"/>
    </row>
    <row r="41" spans="2:3">
      <c r="B41" s="174"/>
    </row>
  </sheetData>
  <autoFilter ref="A3:E28">
    <filterColumn colId="4">
      <filters>
        <filter val="是"/>
      </filters>
    </filterColumn>
    <extLst/>
  </autoFilter>
  <mergeCells count="1">
    <mergeCell ref="A1:D1"/>
  </mergeCells>
  <phoneticPr fontId="95" type="noConversion"/>
  <conditionalFormatting sqref="E29">
    <cfRule type="cellIs" dxfId="18" priority="1" stopIfTrue="1" operator="lessThanOrEqual">
      <formula>-1</formula>
    </cfRule>
  </conditionalFormatting>
  <conditionalFormatting sqref="E3:E29 D5:D6">
    <cfRule type="cellIs" dxfId="17" priority="2" stopIfTrue="1" operator="lessThanOrEqual">
      <formula>-1</formula>
    </cfRule>
  </conditionalFormatting>
  <printOptions horizontalCentered="1"/>
  <pageMargins left="0.47152777777777799" right="0.39305555555555599" top="0.74791666666666701" bottom="0.74791666666666701" header="0.31388888888888899" footer="0.31388888888888899"/>
  <pageSetup paperSize="9" scale="74" orientation="portrait" r:id="rId1"/>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sheetPr filterMode="1"/>
  <dimension ref="A1:E48"/>
  <sheetViews>
    <sheetView showGridLines="0" showZeros="0" view="pageBreakPreview" topLeftCell="A16" zoomScaleNormal="100" workbookViewId="0">
      <selection activeCell="B35" sqref="B35"/>
    </sheetView>
  </sheetViews>
  <sheetFormatPr defaultColWidth="9" defaultRowHeight="21"/>
  <cols>
    <col min="1" max="1" width="52.6328125" style="143" customWidth="1"/>
    <col min="2" max="2" width="20.6328125" style="143" customWidth="1"/>
    <col min="3" max="3" width="20.6328125" style="144" customWidth="1"/>
    <col min="4" max="4" width="20.6328125" style="143" customWidth="1"/>
    <col min="5" max="5" width="4.453125" style="143" customWidth="1"/>
    <col min="6" max="16384" width="9" style="143"/>
  </cols>
  <sheetData>
    <row r="1" spans="1:5" ht="25.5">
      <c r="A1" s="470" t="s">
        <v>1940</v>
      </c>
      <c r="B1" s="470"/>
      <c r="C1" s="471"/>
      <c r="D1" s="470"/>
    </row>
    <row r="2" spans="1:5">
      <c r="A2" s="123"/>
      <c r="B2" s="123"/>
      <c r="C2" s="145"/>
      <c r="D2" s="146" t="s">
        <v>2</v>
      </c>
    </row>
    <row r="3" spans="1:5" ht="35">
      <c r="A3" s="147" t="s">
        <v>1877</v>
      </c>
      <c r="B3" s="127" t="s">
        <v>1647</v>
      </c>
      <c r="C3" s="148" t="s">
        <v>6</v>
      </c>
      <c r="D3" s="127" t="s">
        <v>1648</v>
      </c>
      <c r="E3" s="143" t="s">
        <v>8</v>
      </c>
    </row>
    <row r="4" spans="1:5">
      <c r="A4" s="116" t="s">
        <v>1941</v>
      </c>
      <c r="B4" s="149">
        <f>B20</f>
        <v>74</v>
      </c>
      <c r="C4" s="150">
        <f>C20</f>
        <v>200</v>
      </c>
      <c r="D4" s="151">
        <f>IF(B4&gt;0,C4/B4-1,IF(B4&lt;0,-(C4/B4-1),""))</f>
        <v>1.7030000000000001</v>
      </c>
      <c r="E4" s="108" t="str">
        <f t="shared" ref="E4:E35" si="0">IF(A4&lt;&gt;"",IF(SUM(B4:C4)&lt;&gt;0,"是","否"),"是")</f>
        <v>是</v>
      </c>
    </row>
    <row r="5" spans="1:5" ht="17.5">
      <c r="A5" s="152" t="s">
        <v>1879</v>
      </c>
      <c r="B5" s="149"/>
      <c r="C5" s="153"/>
      <c r="D5" s="151" t="str">
        <f t="shared" ref="D5:D35" si="1">IF(B5&gt;0,C5/B5-1,IF(B5&lt;0,-(C5/B5-1),""))</f>
        <v/>
      </c>
      <c r="E5" s="108" t="str">
        <f t="shared" si="0"/>
        <v>否</v>
      </c>
    </row>
    <row r="6" spans="1:5" ht="17.5">
      <c r="A6" s="132" t="s">
        <v>1880</v>
      </c>
      <c r="B6" s="130"/>
      <c r="C6" s="153"/>
      <c r="D6" s="151" t="str">
        <f t="shared" si="1"/>
        <v/>
      </c>
      <c r="E6" s="108" t="str">
        <f t="shared" si="0"/>
        <v>否</v>
      </c>
    </row>
    <row r="7" spans="1:5" ht="17.5">
      <c r="A7" s="132" t="s">
        <v>1881</v>
      </c>
      <c r="B7" s="154"/>
      <c r="C7" s="153"/>
      <c r="D7" s="151" t="str">
        <f t="shared" si="1"/>
        <v/>
      </c>
      <c r="E7" s="108" t="str">
        <f t="shared" si="0"/>
        <v>否</v>
      </c>
    </row>
    <row r="8" spans="1:5" ht="17.5">
      <c r="A8" s="132" t="s">
        <v>1882</v>
      </c>
      <c r="B8" s="155"/>
      <c r="C8" s="153">
        <v>0</v>
      </c>
      <c r="D8" s="151" t="str">
        <f t="shared" si="1"/>
        <v/>
      </c>
      <c r="E8" s="108" t="str">
        <f t="shared" si="0"/>
        <v>否</v>
      </c>
    </row>
    <row r="9" spans="1:5" ht="17.5">
      <c r="A9" s="132" t="s">
        <v>1883</v>
      </c>
      <c r="B9" s="154"/>
      <c r="C9" s="153"/>
      <c r="D9" s="151" t="str">
        <f t="shared" si="1"/>
        <v/>
      </c>
      <c r="E9" s="108" t="str">
        <f t="shared" si="0"/>
        <v>否</v>
      </c>
    </row>
    <row r="10" spans="1:5" ht="17.5">
      <c r="A10" s="132" t="s">
        <v>1886</v>
      </c>
      <c r="B10" s="155"/>
      <c r="C10" s="153"/>
      <c r="D10" s="151" t="str">
        <f t="shared" si="1"/>
        <v/>
      </c>
      <c r="E10" s="108" t="str">
        <f t="shared" si="0"/>
        <v>否</v>
      </c>
    </row>
    <row r="11" spans="1:5" ht="17.5">
      <c r="A11" s="132" t="s">
        <v>1887</v>
      </c>
      <c r="B11" s="155"/>
      <c r="C11" s="156"/>
      <c r="D11" s="151" t="str">
        <f t="shared" si="1"/>
        <v/>
      </c>
      <c r="E11" s="108" t="str">
        <f t="shared" si="0"/>
        <v>否</v>
      </c>
    </row>
    <row r="12" spans="1:5" ht="17.5">
      <c r="A12" s="132" t="s">
        <v>1888</v>
      </c>
      <c r="B12" s="154"/>
      <c r="C12" s="157"/>
      <c r="D12" s="151" t="str">
        <f t="shared" si="1"/>
        <v/>
      </c>
      <c r="E12" s="108" t="str">
        <f t="shared" si="0"/>
        <v>否</v>
      </c>
    </row>
    <row r="13" spans="1:5" ht="17.5">
      <c r="A13" s="132" t="s">
        <v>1889</v>
      </c>
      <c r="B13" s="154"/>
      <c r="C13" s="153"/>
      <c r="D13" s="151" t="str">
        <f t="shared" si="1"/>
        <v/>
      </c>
      <c r="E13" s="108" t="str">
        <f t="shared" si="0"/>
        <v>否</v>
      </c>
    </row>
    <row r="14" spans="1:5" ht="17.5">
      <c r="A14" s="152" t="s">
        <v>1885</v>
      </c>
      <c r="B14" s="154"/>
      <c r="C14" s="153"/>
      <c r="D14" s="151" t="str">
        <f t="shared" si="1"/>
        <v/>
      </c>
      <c r="E14" s="108" t="str">
        <f t="shared" si="0"/>
        <v>否</v>
      </c>
    </row>
    <row r="15" spans="1:5" ht="17.5">
      <c r="A15" s="152" t="s">
        <v>1942</v>
      </c>
      <c r="B15" s="154"/>
      <c r="C15" s="156"/>
      <c r="D15" s="151" t="str">
        <f t="shared" si="1"/>
        <v/>
      </c>
      <c r="E15" s="108" t="str">
        <f t="shared" si="0"/>
        <v>否</v>
      </c>
    </row>
    <row r="16" spans="1:5" ht="17.5">
      <c r="A16" s="132" t="s">
        <v>1891</v>
      </c>
      <c r="B16" s="154"/>
      <c r="C16" s="153"/>
      <c r="D16" s="151" t="str">
        <f t="shared" si="1"/>
        <v/>
      </c>
      <c r="E16" s="108" t="str">
        <f t="shared" si="0"/>
        <v>否</v>
      </c>
    </row>
    <row r="17" spans="1:5" ht="17.5">
      <c r="A17" s="132" t="s">
        <v>1892</v>
      </c>
      <c r="B17" s="154"/>
      <c r="C17" s="153"/>
      <c r="D17" s="151" t="str">
        <f t="shared" si="1"/>
        <v/>
      </c>
      <c r="E17" s="108" t="str">
        <f t="shared" si="0"/>
        <v>否</v>
      </c>
    </row>
    <row r="18" spans="1:5" ht="17.5">
      <c r="A18" s="132" t="s">
        <v>1893</v>
      </c>
      <c r="B18" s="154"/>
      <c r="C18" s="153"/>
      <c r="D18" s="151" t="str">
        <f t="shared" si="1"/>
        <v/>
      </c>
      <c r="E18" s="108" t="str">
        <f t="shared" si="0"/>
        <v>否</v>
      </c>
    </row>
    <row r="19" spans="1:5" ht="17.5">
      <c r="A19" s="132" t="s">
        <v>1895</v>
      </c>
      <c r="B19" s="155"/>
      <c r="C19" s="153"/>
      <c r="D19" s="151" t="str">
        <f t="shared" si="1"/>
        <v/>
      </c>
      <c r="E19" s="108" t="str">
        <f t="shared" si="0"/>
        <v>否</v>
      </c>
    </row>
    <row r="20" spans="1:5" ht="17.5">
      <c r="A20" s="132" t="s">
        <v>1896</v>
      </c>
      <c r="B20" s="158">
        <v>74</v>
      </c>
      <c r="C20" s="159">
        <v>200</v>
      </c>
      <c r="D20" s="151">
        <f t="shared" si="1"/>
        <v>1.7030000000000001</v>
      </c>
      <c r="E20" s="108" t="str">
        <f t="shared" si="0"/>
        <v>是</v>
      </c>
    </row>
    <row r="21" spans="1:5" ht="17.5">
      <c r="A21" s="116" t="s">
        <v>1943</v>
      </c>
      <c r="B21" s="160"/>
      <c r="C21" s="161"/>
      <c r="D21" s="151" t="str">
        <f t="shared" si="1"/>
        <v/>
      </c>
      <c r="E21" s="108" t="str">
        <f t="shared" si="0"/>
        <v>否</v>
      </c>
    </row>
    <row r="22" spans="1:5" ht="17.5">
      <c r="A22" s="132" t="s">
        <v>1898</v>
      </c>
      <c r="B22" s="162"/>
      <c r="C22" s="163"/>
      <c r="D22" s="151" t="str">
        <f t="shared" si="1"/>
        <v/>
      </c>
      <c r="E22" s="108" t="str">
        <f t="shared" si="0"/>
        <v>否</v>
      </c>
    </row>
    <row r="23" spans="1:5" ht="17.5">
      <c r="A23" s="132" t="s">
        <v>1899</v>
      </c>
      <c r="B23" s="162">
        <v>0</v>
      </c>
      <c r="C23" s="163"/>
      <c r="D23" s="151" t="str">
        <f t="shared" si="1"/>
        <v/>
      </c>
      <c r="E23" s="108" t="str">
        <f t="shared" si="0"/>
        <v>否</v>
      </c>
    </row>
    <row r="24" spans="1:5" ht="17.5">
      <c r="A24" s="116" t="s">
        <v>1944</v>
      </c>
      <c r="B24" s="128"/>
      <c r="C24" s="164">
        <f>SUM(C25:C27)</f>
        <v>0</v>
      </c>
      <c r="D24" s="151" t="str">
        <f t="shared" si="1"/>
        <v/>
      </c>
      <c r="E24" s="108" t="str">
        <f t="shared" si="0"/>
        <v>否</v>
      </c>
    </row>
    <row r="25" spans="1:5" ht="17.5">
      <c r="A25" s="132" t="s">
        <v>1945</v>
      </c>
      <c r="B25" s="130"/>
      <c r="C25" s="165"/>
      <c r="D25" s="151" t="str">
        <f t="shared" si="1"/>
        <v/>
      </c>
      <c r="E25" s="108" t="str">
        <f t="shared" si="0"/>
        <v>否</v>
      </c>
    </row>
    <row r="26" spans="1:5" ht="17.5">
      <c r="A26" s="132" t="s">
        <v>1946</v>
      </c>
      <c r="B26" s="130"/>
      <c r="C26" s="165"/>
      <c r="D26" s="151" t="str">
        <f t="shared" si="1"/>
        <v/>
      </c>
      <c r="E26" s="108" t="str">
        <f t="shared" si="0"/>
        <v>否</v>
      </c>
    </row>
    <row r="27" spans="1:5" ht="17.5">
      <c r="A27" s="132" t="s">
        <v>1947</v>
      </c>
      <c r="B27" s="166"/>
      <c r="C27" s="163">
        <f>SUM(C28:C29)</f>
        <v>0</v>
      </c>
      <c r="D27" s="151" t="str">
        <f t="shared" si="1"/>
        <v/>
      </c>
      <c r="E27" s="108" t="str">
        <f t="shared" si="0"/>
        <v>否</v>
      </c>
    </row>
    <row r="28" spans="1:5" ht="17.5">
      <c r="A28" s="116" t="s">
        <v>1948</v>
      </c>
      <c r="B28" s="128"/>
      <c r="C28" s="164"/>
      <c r="D28" s="151" t="str">
        <f t="shared" si="1"/>
        <v/>
      </c>
      <c r="E28" s="108" t="str">
        <f t="shared" si="0"/>
        <v>否</v>
      </c>
    </row>
    <row r="29" spans="1:5" ht="17.5">
      <c r="A29" s="132" t="s">
        <v>1908</v>
      </c>
      <c r="B29" s="166"/>
      <c r="C29" s="167"/>
      <c r="D29" s="151" t="str">
        <f t="shared" si="1"/>
        <v/>
      </c>
      <c r="E29" s="108" t="str">
        <f t="shared" si="0"/>
        <v>否</v>
      </c>
    </row>
    <row r="30" spans="1:5" ht="17.5">
      <c r="A30" s="116" t="s">
        <v>1949</v>
      </c>
      <c r="B30" s="139">
        <v>300</v>
      </c>
      <c r="C30" s="168">
        <v>300</v>
      </c>
      <c r="D30" s="151">
        <f t="shared" si="1"/>
        <v>0</v>
      </c>
      <c r="E30" s="108" t="str">
        <f t="shared" si="0"/>
        <v>是</v>
      </c>
    </row>
    <row r="31" spans="1:5" ht="17.5">
      <c r="A31" s="169" t="s">
        <v>1950</v>
      </c>
      <c r="B31" s="149">
        <f>B30+B4</f>
        <v>374</v>
      </c>
      <c r="C31" s="149">
        <f>C30+C4</f>
        <v>500</v>
      </c>
      <c r="D31" s="151">
        <f t="shared" si="1"/>
        <v>0.33700000000000002</v>
      </c>
      <c r="E31" s="108" t="str">
        <f t="shared" si="0"/>
        <v>是</v>
      </c>
    </row>
    <row r="32" spans="1:5" ht="17.5">
      <c r="A32" s="170" t="s">
        <v>1699</v>
      </c>
      <c r="B32" s="128">
        <v>155</v>
      </c>
      <c r="C32" s="164">
        <v>156</v>
      </c>
      <c r="D32" s="151">
        <f t="shared" si="1"/>
        <v>6.0000000000000001E-3</v>
      </c>
      <c r="E32" s="108" t="str">
        <f t="shared" si="0"/>
        <v>是</v>
      </c>
    </row>
    <row r="33" spans="1:5" ht="17.5">
      <c r="A33" s="171" t="s">
        <v>1912</v>
      </c>
      <c r="B33" s="172">
        <v>346</v>
      </c>
      <c r="C33" s="164">
        <v>684</v>
      </c>
      <c r="D33" s="151">
        <f t="shared" si="1"/>
        <v>0.97699999999999998</v>
      </c>
      <c r="E33" s="108" t="str">
        <f t="shared" si="0"/>
        <v>是</v>
      </c>
    </row>
    <row r="34" spans="1:5" ht="17.5">
      <c r="A34" s="170" t="s">
        <v>1913</v>
      </c>
      <c r="B34" s="149"/>
      <c r="C34" s="173"/>
      <c r="D34" s="151" t="str">
        <f t="shared" si="1"/>
        <v/>
      </c>
      <c r="E34" s="108" t="str">
        <f t="shared" si="0"/>
        <v>否</v>
      </c>
    </row>
    <row r="35" spans="1:5" ht="17.5">
      <c r="A35" s="134" t="s">
        <v>1704</v>
      </c>
      <c r="B35" s="149">
        <f>B31+B32+B33</f>
        <v>875</v>
      </c>
      <c r="C35" s="173">
        <f>C31+C32+C33</f>
        <v>1340</v>
      </c>
      <c r="D35" s="151">
        <f t="shared" si="1"/>
        <v>0.53100000000000003</v>
      </c>
      <c r="E35" s="108" t="str">
        <f t="shared" si="0"/>
        <v>是</v>
      </c>
    </row>
    <row r="36" spans="1:5">
      <c r="B36" s="174"/>
    </row>
    <row r="37" spans="1:5">
      <c r="B37" s="175"/>
    </row>
    <row r="38" spans="1:5">
      <c r="B38" s="174"/>
    </row>
    <row r="39" spans="1:5">
      <c r="B39" s="175"/>
    </row>
    <row r="40" spans="1:5">
      <c r="B40" s="174"/>
    </row>
    <row r="41" spans="1:5">
      <c r="B41" s="174"/>
    </row>
    <row r="42" spans="1:5">
      <c r="B42" s="175"/>
    </row>
    <row r="43" spans="1:5">
      <c r="B43" s="174"/>
    </row>
    <row r="44" spans="1:5">
      <c r="B44" s="174"/>
    </row>
    <row r="45" spans="1:5">
      <c r="B45" s="174"/>
    </row>
    <row r="46" spans="1:5">
      <c r="B46" s="174"/>
    </row>
    <row r="47" spans="1:5">
      <c r="B47" s="175"/>
    </row>
    <row r="48" spans="1:5">
      <c r="B48" s="174"/>
    </row>
  </sheetData>
  <autoFilter ref="A3:E35">
    <filterColumn colId="4">
      <filters>
        <filter val="是"/>
      </filters>
    </filterColumn>
    <extLst/>
  </autoFilter>
  <mergeCells count="1">
    <mergeCell ref="A1:D1"/>
  </mergeCells>
  <phoneticPr fontId="95" type="noConversion"/>
  <conditionalFormatting sqref="E3:E35">
    <cfRule type="cellIs" dxfId="16" priority="2" stopIfTrue="1" operator="lessThanOrEqual">
      <formula>-1</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sheetPr filterMode="1"/>
  <dimension ref="A1:E34"/>
  <sheetViews>
    <sheetView showGridLines="0" showZeros="0" view="pageBreakPreview" zoomScaleNormal="100" workbookViewId="0">
      <selection activeCell="D15" sqref="D15"/>
    </sheetView>
  </sheetViews>
  <sheetFormatPr defaultColWidth="9" defaultRowHeight="14"/>
  <cols>
    <col min="1" max="1" width="50.7265625" customWidth="1"/>
    <col min="2" max="4" width="20.6328125" customWidth="1"/>
    <col min="5" max="5" width="5.36328125" customWidth="1"/>
  </cols>
  <sheetData>
    <row r="1" spans="1:5" ht="25.5">
      <c r="A1" s="470" t="s">
        <v>1951</v>
      </c>
      <c r="B1" s="470"/>
      <c r="C1" s="470"/>
      <c r="D1" s="470"/>
    </row>
    <row r="2" spans="1:5" ht="17.5">
      <c r="A2" s="123"/>
      <c r="B2" s="123"/>
      <c r="C2" s="124"/>
      <c r="D2" s="125" t="s">
        <v>2</v>
      </c>
    </row>
    <row r="3" spans="1:5" ht="35">
      <c r="A3" s="126" t="s">
        <v>1952</v>
      </c>
      <c r="B3" s="127" t="s">
        <v>1647</v>
      </c>
      <c r="C3" s="127" t="s">
        <v>6</v>
      </c>
      <c r="D3" s="127" t="s">
        <v>1648</v>
      </c>
      <c r="E3" s="142" t="s">
        <v>8</v>
      </c>
    </row>
    <row r="4" spans="1:5" ht="17.5">
      <c r="A4" s="116" t="s">
        <v>1915</v>
      </c>
      <c r="B4" s="128"/>
      <c r="C4" s="128"/>
      <c r="D4" s="129"/>
      <c r="E4" s="108" t="str">
        <f t="shared" ref="E4:E21" si="0">IF(A4&lt;&gt;"",IF(SUM(B4:C4)&lt;&gt;0,"是","否"),"是")</f>
        <v>否</v>
      </c>
    </row>
    <row r="5" spans="1:5" ht="17.5">
      <c r="A5" s="118" t="s">
        <v>1953</v>
      </c>
      <c r="B5" s="130"/>
      <c r="C5" s="130"/>
      <c r="D5" s="131"/>
      <c r="E5" s="108" t="str">
        <f t="shared" si="0"/>
        <v>否</v>
      </c>
    </row>
    <row r="6" spans="1:5" ht="17.5">
      <c r="A6" s="118" t="s">
        <v>1921</v>
      </c>
      <c r="B6" s="130">
        <v>155</v>
      </c>
      <c r="C6" s="130">
        <v>156</v>
      </c>
      <c r="D6" s="131">
        <f>IF(B6&gt;0,C6/B6-1,IF(B6&lt;0,-(C6/B6-1),""))</f>
        <v>6.0000000000000001E-3</v>
      </c>
      <c r="E6" s="108" t="str">
        <f t="shared" si="0"/>
        <v>是</v>
      </c>
    </row>
    <row r="7" spans="1:5" ht="17.5">
      <c r="A7" s="116" t="s">
        <v>1922</v>
      </c>
      <c r="B7" s="128"/>
      <c r="C7" s="128"/>
      <c r="D7" s="131" t="str">
        <f t="shared" ref="D7:D21" si="1">IF(B7&gt;0,C7/B7-1,IF(B7&lt;0,-(C7/B7-1),""))</f>
        <v/>
      </c>
      <c r="E7" s="108" t="str">
        <f t="shared" si="0"/>
        <v>否</v>
      </c>
    </row>
    <row r="8" spans="1:5" ht="17.5">
      <c r="A8" s="118" t="s">
        <v>1923</v>
      </c>
      <c r="B8" s="130"/>
      <c r="C8" s="130"/>
      <c r="D8" s="131" t="str">
        <f t="shared" si="1"/>
        <v/>
      </c>
      <c r="E8" s="108" t="str">
        <f t="shared" si="0"/>
        <v>否</v>
      </c>
    </row>
    <row r="9" spans="1:5" ht="17.5">
      <c r="A9" s="118" t="s">
        <v>1927</v>
      </c>
      <c r="B9" s="130"/>
      <c r="C9" s="130"/>
      <c r="D9" s="131" t="str">
        <f t="shared" si="1"/>
        <v/>
      </c>
      <c r="E9" s="108" t="str">
        <f t="shared" si="0"/>
        <v>否</v>
      </c>
    </row>
    <row r="10" spans="1:5" ht="17.5">
      <c r="A10" s="116" t="s">
        <v>1928</v>
      </c>
      <c r="B10" s="128">
        <f>B11</f>
        <v>0</v>
      </c>
      <c r="C10" s="128">
        <f>C11</f>
        <v>0</v>
      </c>
      <c r="D10" s="131" t="str">
        <f t="shared" si="1"/>
        <v/>
      </c>
      <c r="E10" s="108" t="str">
        <f t="shared" si="0"/>
        <v>否</v>
      </c>
    </row>
    <row r="11" spans="1:5" ht="17.5">
      <c r="A11" s="118" t="s">
        <v>1929</v>
      </c>
      <c r="B11" s="130"/>
      <c r="C11" s="130"/>
      <c r="D11" s="131" t="str">
        <f t="shared" si="1"/>
        <v/>
      </c>
      <c r="E11" s="108" t="str">
        <f t="shared" si="0"/>
        <v>否</v>
      </c>
    </row>
    <row r="12" spans="1:5" ht="17.5">
      <c r="A12" s="116" t="s">
        <v>1930</v>
      </c>
      <c r="B12" s="128"/>
      <c r="C12" s="128"/>
      <c r="D12" s="131" t="str">
        <f t="shared" si="1"/>
        <v/>
      </c>
      <c r="E12" s="108" t="str">
        <f t="shared" si="0"/>
        <v>否</v>
      </c>
    </row>
    <row r="13" spans="1:5" ht="17.5">
      <c r="A13" s="132" t="s">
        <v>1954</v>
      </c>
      <c r="B13" s="130"/>
      <c r="C13" s="130"/>
      <c r="D13" s="131" t="str">
        <f t="shared" si="1"/>
        <v/>
      </c>
      <c r="E13" s="108" t="str">
        <f t="shared" si="0"/>
        <v>否</v>
      </c>
    </row>
    <row r="14" spans="1:5" ht="17.5">
      <c r="A14" s="116" t="s">
        <v>1932</v>
      </c>
      <c r="B14" s="128"/>
      <c r="C14" s="128"/>
      <c r="D14" s="131" t="str">
        <f t="shared" si="1"/>
        <v/>
      </c>
      <c r="E14" s="108" t="str">
        <f t="shared" si="0"/>
        <v>否</v>
      </c>
    </row>
    <row r="15" spans="1:5" ht="17.5">
      <c r="A15" s="118" t="s">
        <v>1933</v>
      </c>
      <c r="B15" s="133">
        <v>36</v>
      </c>
      <c r="C15" s="133">
        <v>264</v>
      </c>
      <c r="D15" s="131">
        <f t="shared" si="1"/>
        <v>6.3330000000000002</v>
      </c>
      <c r="E15" s="108" t="str">
        <f t="shared" si="0"/>
        <v>是</v>
      </c>
    </row>
    <row r="16" spans="1:5" ht="17.5">
      <c r="A16" s="134" t="s">
        <v>1955</v>
      </c>
      <c r="B16" s="128">
        <f>B15+B6</f>
        <v>191</v>
      </c>
      <c r="C16" s="128">
        <f>C15+C6</f>
        <v>420</v>
      </c>
      <c r="D16" s="131">
        <f t="shared" si="1"/>
        <v>1.1990000000000001</v>
      </c>
      <c r="E16" s="108" t="str">
        <f t="shared" si="0"/>
        <v>是</v>
      </c>
    </row>
    <row r="17" spans="1:5" ht="17.5">
      <c r="A17" s="135" t="s">
        <v>1935</v>
      </c>
      <c r="B17" s="128"/>
      <c r="C17" s="128"/>
      <c r="D17" s="131" t="str">
        <f t="shared" si="1"/>
        <v/>
      </c>
      <c r="E17" s="108" t="str">
        <f t="shared" si="0"/>
        <v>否</v>
      </c>
    </row>
    <row r="18" spans="1:5" ht="17.5">
      <c r="A18" s="136" t="s">
        <v>1936</v>
      </c>
      <c r="B18" s="137"/>
      <c r="C18" s="130"/>
      <c r="D18" s="131" t="str">
        <f t="shared" si="1"/>
        <v/>
      </c>
      <c r="E18" s="108" t="str">
        <f t="shared" si="0"/>
        <v>否</v>
      </c>
    </row>
    <row r="19" spans="1:5" ht="17.5">
      <c r="A19" s="136" t="s">
        <v>1937</v>
      </c>
      <c r="B19" s="137"/>
      <c r="C19" s="137">
        <v>920</v>
      </c>
      <c r="D19" s="131" t="str">
        <f t="shared" si="1"/>
        <v/>
      </c>
      <c r="E19" s="108" t="str">
        <f t="shared" si="0"/>
        <v>是</v>
      </c>
    </row>
    <row r="20" spans="1:5" ht="17.5">
      <c r="A20" s="138" t="s">
        <v>1938</v>
      </c>
      <c r="B20" s="139">
        <v>684</v>
      </c>
      <c r="C20" s="128"/>
      <c r="D20" s="131">
        <f t="shared" si="1"/>
        <v>-1</v>
      </c>
      <c r="E20" s="108" t="str">
        <f t="shared" si="0"/>
        <v>是</v>
      </c>
    </row>
    <row r="21" spans="1:5" ht="17.5">
      <c r="A21" s="134" t="s">
        <v>1939</v>
      </c>
      <c r="B21" s="128">
        <f>B16+B20</f>
        <v>875</v>
      </c>
      <c r="C21" s="128">
        <f>C16+C20+C19</f>
        <v>1340</v>
      </c>
      <c r="D21" s="131">
        <f t="shared" si="1"/>
        <v>0.53100000000000003</v>
      </c>
      <c r="E21" s="108" t="str">
        <f t="shared" si="0"/>
        <v>是</v>
      </c>
    </row>
    <row r="22" spans="1:5">
      <c r="B22" s="140"/>
    </row>
    <row r="23" spans="1:5">
      <c r="B23" s="141"/>
      <c r="C23" s="141"/>
    </row>
    <row r="24" spans="1:5">
      <c r="B24" s="140"/>
    </row>
    <row r="25" spans="1:5">
      <c r="B25" s="141"/>
      <c r="C25" s="141"/>
    </row>
    <row r="26" spans="1:5">
      <c r="B26" s="140"/>
    </row>
    <row r="27" spans="1:5">
      <c r="B27" s="140"/>
    </row>
    <row r="28" spans="1:5">
      <c r="B28" s="141"/>
      <c r="C28" s="141"/>
    </row>
    <row r="29" spans="1:5">
      <c r="B29" s="140"/>
    </row>
    <row r="30" spans="1:5">
      <c r="B30" s="140"/>
    </row>
    <row r="31" spans="1:5">
      <c r="B31" s="140"/>
    </row>
    <row r="32" spans="1:5">
      <c r="B32" s="140"/>
    </row>
    <row r="33" spans="2:3">
      <c r="B33" s="141"/>
      <c r="C33" s="141"/>
    </row>
    <row r="34" spans="2:3">
      <c r="B34" s="140"/>
    </row>
  </sheetData>
  <autoFilter ref="A3:E21">
    <filterColumn colId="4">
      <filters>
        <filter val="是"/>
      </filters>
    </filterColumn>
    <extLst/>
  </autoFilter>
  <mergeCells count="1">
    <mergeCell ref="A1:D1"/>
  </mergeCells>
  <phoneticPr fontId="95" type="noConversion"/>
  <conditionalFormatting sqref="E3:E21">
    <cfRule type="cellIs" dxfId="15" priority="2" stopIfTrue="1" operator="lessThanOrEqual">
      <formula>-1</formula>
    </cfRule>
  </conditionalFormatting>
  <conditionalFormatting sqref="E4:E21">
    <cfRule type="cellIs" dxfId="14" priority="1" stopIfTrue="1" operator="lessThanOrEqual">
      <formula>-1</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dimension ref="A1:XEW21"/>
  <sheetViews>
    <sheetView view="pageBreakPreview" zoomScaleNormal="100" workbookViewId="0">
      <selection activeCell="B12" sqref="B12"/>
    </sheetView>
  </sheetViews>
  <sheetFormatPr defaultColWidth="9" defaultRowHeight="15"/>
  <cols>
    <col min="1" max="1" width="36.26953125" style="109" customWidth="1"/>
    <col min="2" max="2" width="13.90625" style="111" customWidth="1"/>
    <col min="3" max="3" width="12.6328125" style="109"/>
    <col min="4" max="16374" width="9" style="109"/>
    <col min="16375" max="16376" width="35.6328125" style="109"/>
    <col min="16377" max="16377" width="9" style="109"/>
    <col min="16378" max="16384" width="9" style="112"/>
  </cols>
  <sheetData>
    <row r="1" spans="1:2" s="109" customFormat="1" ht="25.5">
      <c r="A1" s="472" t="s">
        <v>1956</v>
      </c>
      <c r="B1" s="460"/>
    </row>
    <row r="2" spans="1:2" s="109" customFormat="1" ht="17.5">
      <c r="A2" s="113"/>
      <c r="B2" s="114" t="s">
        <v>2</v>
      </c>
    </row>
    <row r="3" spans="1:2" s="110" customFormat="1" ht="17.5">
      <c r="A3" s="115" t="s">
        <v>1957</v>
      </c>
      <c r="B3" s="115" t="s">
        <v>1958</v>
      </c>
    </row>
    <row r="4" spans="1:2" s="109" customFormat="1" ht="17.5">
      <c r="A4" s="119" t="s">
        <v>1616</v>
      </c>
      <c r="B4" s="117"/>
    </row>
    <row r="5" spans="1:2" s="109" customFormat="1" ht="17.5">
      <c r="A5" s="119" t="s">
        <v>1618</v>
      </c>
      <c r="B5" s="117"/>
    </row>
    <row r="6" spans="1:2" s="109" customFormat="1" ht="17.5">
      <c r="A6" s="119" t="s">
        <v>1619</v>
      </c>
      <c r="B6" s="117"/>
    </row>
    <row r="7" spans="1:2" s="109" customFormat="1" ht="17.5">
      <c r="A7" s="119" t="s">
        <v>1620</v>
      </c>
      <c r="B7" s="117"/>
    </row>
    <row r="8" spans="1:2" s="109" customFormat="1" ht="17.5">
      <c r="A8" s="119" t="s">
        <v>1621</v>
      </c>
      <c r="B8" s="117"/>
    </row>
    <row r="9" spans="1:2" s="109" customFormat="1" ht="17.5">
      <c r="A9" s="119" t="s">
        <v>1622</v>
      </c>
      <c r="B9" s="117"/>
    </row>
    <row r="10" spans="1:2" s="109" customFormat="1" ht="17.5">
      <c r="A10" s="119" t="s">
        <v>1623</v>
      </c>
      <c r="B10" s="117"/>
    </row>
    <row r="11" spans="1:2" s="109" customFormat="1" ht="17.5">
      <c r="A11" s="119" t="s">
        <v>1624</v>
      </c>
      <c r="B11" s="117"/>
    </row>
    <row r="12" spans="1:2" s="109" customFormat="1" ht="17.5">
      <c r="A12" s="119" t="s">
        <v>1625</v>
      </c>
      <c r="B12" s="117"/>
    </row>
    <row r="13" spans="1:2" s="109" customFormat="1" ht="17.5">
      <c r="A13" s="119" t="s">
        <v>1626</v>
      </c>
      <c r="B13" s="117"/>
    </row>
    <row r="14" spans="1:2" s="109" customFormat="1" ht="17.5">
      <c r="A14" s="119" t="s">
        <v>1627</v>
      </c>
      <c r="B14" s="117"/>
    </row>
    <row r="15" spans="1:2" s="109" customFormat="1" ht="17.5">
      <c r="A15" s="119" t="s">
        <v>1628</v>
      </c>
      <c r="B15" s="117"/>
    </row>
    <row r="16" spans="1:2" s="109" customFormat="1" ht="17.5">
      <c r="A16" s="119" t="s">
        <v>1629</v>
      </c>
      <c r="B16" s="117"/>
    </row>
    <row r="17" spans="1:2" s="109" customFormat="1" ht="17.5">
      <c r="A17" s="119" t="s">
        <v>1630</v>
      </c>
      <c r="B17" s="117"/>
    </row>
    <row r="18" spans="1:2" s="109" customFormat="1" ht="17.5">
      <c r="A18" s="119" t="s">
        <v>1631</v>
      </c>
      <c r="B18" s="117"/>
    </row>
    <row r="19" spans="1:2" s="109" customFormat="1" ht="17.5">
      <c r="A19" s="119" t="s">
        <v>1632</v>
      </c>
      <c r="B19" s="117"/>
    </row>
    <row r="20" spans="1:2" s="109" customFormat="1" ht="17.5">
      <c r="A20" s="121" t="s">
        <v>1959</v>
      </c>
      <c r="B20" s="122"/>
    </row>
    <row r="21" spans="1:2">
      <c r="A21" s="109" t="s">
        <v>1874</v>
      </c>
    </row>
  </sheetData>
  <mergeCells count="1">
    <mergeCell ref="A1:B1"/>
  </mergeCells>
  <phoneticPr fontId="95" type="noConversion"/>
  <conditionalFormatting sqref="B3:G3">
    <cfRule type="cellIs" dxfId="13" priority="2" stopIfTrue="1" operator="lessThanOrEqual">
      <formula>-1</formula>
    </cfRule>
  </conditionalFormatting>
  <conditionalFormatting sqref="C1:G2">
    <cfRule type="cellIs" dxfId="12" priority="3" stopIfTrue="1" operator="greaterThanOrEqual">
      <formula>10</formula>
    </cfRule>
    <cfRule type="cellIs" dxfId="11" priority="4" stopIfTrue="1" operator="lessThanOrEqual">
      <formula>-1</formula>
    </cfRule>
  </conditionalFormatting>
  <conditionalFormatting sqref="B4:G6">
    <cfRule type="cellIs" dxfId="10" priority="1" stopIfTrue="1" operator="lessThanOrEqual">
      <formula>-1</formula>
    </cfRule>
  </conditionalFormatting>
  <printOptions horizontalCentered="1"/>
  <pageMargins left="0.47152777777777799" right="0.39305555555555599" top="0.74791666666666701" bottom="0.74791666666666701" header="0.31388888888888899" footer="0.31388888888888899"/>
  <pageSetup paperSize="9" orientation="portrait" r:id="rId1"/>
</worksheet>
</file>

<file path=xl/worksheets/sheet19.xml><?xml version="1.0" encoding="utf-8"?>
<worksheet xmlns="http://schemas.openxmlformats.org/spreadsheetml/2006/main" xmlns:r="http://schemas.openxmlformats.org/officeDocument/2006/relationships">
  <dimension ref="A1:XEW21"/>
  <sheetViews>
    <sheetView view="pageBreakPreview" zoomScaleNormal="100" workbookViewId="0">
      <selection activeCell="G15" sqref="G15"/>
    </sheetView>
  </sheetViews>
  <sheetFormatPr defaultColWidth="9" defaultRowHeight="15"/>
  <cols>
    <col min="1" max="1" width="46.6328125" style="109" customWidth="1"/>
    <col min="2" max="2" width="13.90625" style="111" customWidth="1"/>
    <col min="3" max="16371" width="9" style="109"/>
    <col min="16372" max="16373" width="35.6328125" style="109"/>
    <col min="16374" max="16374" width="9" style="109"/>
    <col min="16375" max="16384" width="9" style="112"/>
  </cols>
  <sheetData>
    <row r="1" spans="1:2" s="109" customFormat="1" ht="25.5">
      <c r="A1" s="472" t="s">
        <v>1960</v>
      </c>
      <c r="B1" s="460"/>
    </row>
    <row r="2" spans="1:2" s="109" customFormat="1" ht="17.5">
      <c r="A2" s="113"/>
      <c r="B2" s="114" t="s">
        <v>2</v>
      </c>
    </row>
    <row r="3" spans="1:2" s="110" customFormat="1" ht="17.5">
      <c r="A3" s="115" t="s">
        <v>1961</v>
      </c>
      <c r="B3" s="115" t="s">
        <v>1958</v>
      </c>
    </row>
    <row r="4" spans="1:2" s="109" customFormat="1" ht="17.5">
      <c r="A4" s="116"/>
      <c r="B4" s="117"/>
    </row>
    <row r="5" spans="1:2" s="109" customFormat="1" ht="17.5">
      <c r="A5" s="116"/>
      <c r="B5" s="117"/>
    </row>
    <row r="6" spans="1:2" s="109" customFormat="1" ht="17.5">
      <c r="A6" s="116"/>
      <c r="B6" s="117"/>
    </row>
    <row r="7" spans="1:2" s="109" customFormat="1" ht="17.5">
      <c r="A7" s="116"/>
      <c r="B7" s="117"/>
    </row>
    <row r="8" spans="1:2" s="109" customFormat="1" ht="17.5">
      <c r="A8" s="116"/>
      <c r="B8" s="117"/>
    </row>
    <row r="9" spans="1:2" s="109" customFormat="1" ht="17.5">
      <c r="A9" s="116"/>
      <c r="B9" s="117"/>
    </row>
    <row r="10" spans="1:2" s="109" customFormat="1" ht="17.5">
      <c r="A10" s="118"/>
      <c r="B10" s="117"/>
    </row>
    <row r="11" spans="1:2" s="109" customFormat="1" ht="17.5">
      <c r="A11" s="119"/>
      <c r="B11" s="117"/>
    </row>
    <row r="12" spans="1:2" s="109" customFormat="1" ht="17.5">
      <c r="A12" s="120"/>
      <c r="B12" s="117"/>
    </row>
    <row r="13" spans="1:2" s="109" customFormat="1" ht="17.5">
      <c r="A13" s="120"/>
      <c r="B13" s="117"/>
    </row>
    <row r="14" spans="1:2" s="109" customFormat="1" ht="17.5">
      <c r="A14" s="120"/>
      <c r="B14" s="117"/>
    </row>
    <row r="15" spans="1:2" s="109" customFormat="1" ht="17.5">
      <c r="A15" s="120"/>
      <c r="B15" s="117"/>
    </row>
    <row r="16" spans="1:2" s="109" customFormat="1" ht="17.5">
      <c r="A16" s="120"/>
      <c r="B16" s="117"/>
    </row>
    <row r="17" spans="1:2 16375:16377" s="109" customFormat="1" ht="17.5">
      <c r="A17" s="120"/>
      <c r="B17" s="117"/>
    </row>
    <row r="18" spans="1:2 16375:16377" s="109" customFormat="1" ht="17.5">
      <c r="A18" s="120"/>
      <c r="B18" s="117"/>
    </row>
    <row r="19" spans="1:2 16375:16377" s="109" customFormat="1" ht="17.5">
      <c r="A19" s="121" t="s">
        <v>1959</v>
      </c>
      <c r="B19" s="122"/>
    </row>
    <row r="20" spans="1:2 16375:16377" s="109" customFormat="1">
      <c r="A20" s="109" t="s">
        <v>1874</v>
      </c>
      <c r="B20" s="111"/>
      <c r="XEU20" s="112"/>
      <c r="XEV20" s="112"/>
      <c r="XEW20" s="112"/>
    </row>
    <row r="21" spans="1:2 16375:16377" s="109" customFormat="1">
      <c r="B21" s="111"/>
      <c r="XEU21" s="112"/>
      <c r="XEV21" s="112"/>
      <c r="XEW21" s="112"/>
    </row>
  </sheetData>
  <mergeCells count="1">
    <mergeCell ref="A1:B1"/>
  </mergeCells>
  <phoneticPr fontId="95" type="noConversion"/>
  <conditionalFormatting sqref="B3:G3">
    <cfRule type="cellIs" dxfId="9" priority="2" stopIfTrue="1" operator="lessThanOrEqual">
      <formula>-1</formula>
    </cfRule>
  </conditionalFormatting>
  <conditionalFormatting sqref="B4:G9">
    <cfRule type="cellIs" dxfId="8" priority="1" stopIfTrue="1" operator="lessThanOrEqual">
      <formula>-1</formula>
    </cfRule>
  </conditionalFormatting>
  <printOptions horizontalCentered="1"/>
  <pageMargins left="0.47152777777777799" right="0.39305555555555599" top="0.74791666666666701" bottom="0.74791666666666701" header="0.31388888888888899" footer="0.31388888888888899"/>
  <pageSetup paperSize="9" orientation="portrait" r:id="rId1"/>
</worksheet>
</file>

<file path=xl/worksheets/sheet2.xml><?xml version="1.0" encoding="utf-8"?>
<worksheet xmlns="http://schemas.openxmlformats.org/spreadsheetml/2006/main" xmlns:r="http://schemas.openxmlformats.org/officeDocument/2006/relationships">
  <sheetPr filterMode="1"/>
  <dimension ref="A1:F51"/>
  <sheetViews>
    <sheetView showGridLines="0" showZeros="0" view="pageBreakPreview" topLeftCell="B1" zoomScale="90" zoomScaleNormal="90" workbookViewId="0">
      <pane ySplit="3" topLeftCell="A31" activePane="bottomLeft" state="frozen"/>
      <selection pane="bottomLeft" activeCell="D21" sqref="D21"/>
    </sheetView>
  </sheetViews>
  <sheetFormatPr defaultColWidth="9" defaultRowHeight="15"/>
  <cols>
    <col min="1" max="1" width="12.7265625" style="111" customWidth="1"/>
    <col min="2" max="2" width="50.7265625" style="111" customWidth="1"/>
    <col min="3" max="4" width="20.6328125" style="111" customWidth="1"/>
    <col min="5" max="5" width="18.36328125" style="111" customWidth="1"/>
    <col min="6" max="6" width="9.7265625" style="111" customWidth="1"/>
    <col min="7" max="16384" width="9" style="211"/>
  </cols>
  <sheetData>
    <row r="1" spans="1:6" ht="25.5">
      <c r="A1" s="247"/>
      <c r="B1" s="455" t="s">
        <v>69</v>
      </c>
      <c r="C1" s="455"/>
      <c r="D1" s="455"/>
      <c r="E1" s="455"/>
    </row>
    <row r="2" spans="1:6" ht="17.5">
      <c r="A2" s="388"/>
      <c r="B2" s="356"/>
      <c r="C2" s="250"/>
      <c r="E2" s="383" t="s">
        <v>2</v>
      </c>
    </row>
    <row r="3" spans="1:6" s="353" customFormat="1" ht="17.5">
      <c r="A3" s="389" t="s">
        <v>3</v>
      </c>
      <c r="B3" s="390" t="s">
        <v>4</v>
      </c>
      <c r="C3" s="391" t="s">
        <v>5</v>
      </c>
      <c r="D3" s="391" t="s">
        <v>6</v>
      </c>
      <c r="E3" s="412" t="s">
        <v>7</v>
      </c>
      <c r="F3" s="413" t="s">
        <v>8</v>
      </c>
    </row>
    <row r="4" spans="1:6" ht="17.5">
      <c r="A4" s="262" t="s">
        <v>70</v>
      </c>
      <c r="B4" s="392" t="s">
        <v>71</v>
      </c>
      <c r="C4" s="393">
        <v>11328</v>
      </c>
      <c r="D4" s="393">
        <v>20775</v>
      </c>
      <c r="E4" s="272">
        <v>0.83399999999999996</v>
      </c>
      <c r="F4" s="225" t="str">
        <f t="shared" ref="F4:F38" si="0">IF(LEN(A4)=3,"是",IF(B4&lt;&gt;"",IF(SUM(C4:D4)&lt;&gt;0,"是","否"),"是"))</f>
        <v>是</v>
      </c>
    </row>
    <row r="5" spans="1:6" ht="17.5">
      <c r="A5" s="262" t="s">
        <v>72</v>
      </c>
      <c r="B5" s="394" t="s">
        <v>73</v>
      </c>
      <c r="C5" s="393">
        <v>0</v>
      </c>
      <c r="D5" s="393">
        <v>0</v>
      </c>
      <c r="E5" s="272"/>
      <c r="F5" s="225" t="str">
        <f t="shared" si="0"/>
        <v>是</v>
      </c>
    </row>
    <row r="6" spans="1:6" ht="17.5">
      <c r="A6" s="262" t="s">
        <v>74</v>
      </c>
      <c r="B6" s="394" t="s">
        <v>75</v>
      </c>
      <c r="C6" s="393">
        <v>0</v>
      </c>
      <c r="D6" s="393">
        <v>0</v>
      </c>
      <c r="E6" s="272"/>
      <c r="F6" s="225" t="str">
        <f t="shared" si="0"/>
        <v>是</v>
      </c>
    </row>
    <row r="7" spans="1:6" ht="17.5">
      <c r="A7" s="262" t="s">
        <v>76</v>
      </c>
      <c r="B7" s="394" t="s">
        <v>77</v>
      </c>
      <c r="C7" s="393">
        <v>4884</v>
      </c>
      <c r="D7" s="393">
        <v>5938</v>
      </c>
      <c r="E7" s="272">
        <v>0.216</v>
      </c>
      <c r="F7" s="225" t="str">
        <f t="shared" si="0"/>
        <v>是</v>
      </c>
    </row>
    <row r="8" spans="1:6" ht="17.5">
      <c r="A8" s="262" t="s">
        <v>78</v>
      </c>
      <c r="B8" s="394" t="s">
        <v>79</v>
      </c>
      <c r="C8" s="393">
        <v>16038</v>
      </c>
      <c r="D8" s="393">
        <v>18654</v>
      </c>
      <c r="E8" s="272">
        <v>0.16300000000000001</v>
      </c>
      <c r="F8" s="225" t="str">
        <f t="shared" si="0"/>
        <v>是</v>
      </c>
    </row>
    <row r="9" spans="1:6" ht="17.5">
      <c r="A9" s="262" t="s">
        <v>80</v>
      </c>
      <c r="B9" s="394" t="s">
        <v>81</v>
      </c>
      <c r="C9" s="393">
        <v>1969</v>
      </c>
      <c r="D9" s="393">
        <v>2101</v>
      </c>
      <c r="E9" s="272">
        <v>6.7000000000000004E-2</v>
      </c>
      <c r="F9" s="225" t="str">
        <f t="shared" si="0"/>
        <v>是</v>
      </c>
    </row>
    <row r="10" spans="1:6" ht="17.5">
      <c r="A10" s="262" t="s">
        <v>82</v>
      </c>
      <c r="B10" s="394" t="s">
        <v>83</v>
      </c>
      <c r="C10" s="393">
        <v>145</v>
      </c>
      <c r="D10" s="393">
        <v>98</v>
      </c>
      <c r="E10" s="272">
        <v>-0.32400000000000001</v>
      </c>
      <c r="F10" s="225" t="str">
        <f t="shared" si="0"/>
        <v>是</v>
      </c>
    </row>
    <row r="11" spans="1:6" ht="17.5">
      <c r="A11" s="262" t="s">
        <v>84</v>
      </c>
      <c r="B11" s="394" t="s">
        <v>85</v>
      </c>
      <c r="C11" s="393">
        <v>6529</v>
      </c>
      <c r="D11" s="393">
        <v>6707</v>
      </c>
      <c r="E11" s="272">
        <v>2.7E-2</v>
      </c>
      <c r="F11" s="225" t="str">
        <f t="shared" si="0"/>
        <v>是</v>
      </c>
    </row>
    <row r="12" spans="1:6" ht="17.5">
      <c r="A12" s="262" t="s">
        <v>86</v>
      </c>
      <c r="B12" s="394" t="s">
        <v>87</v>
      </c>
      <c r="C12" s="393">
        <v>7182</v>
      </c>
      <c r="D12" s="393">
        <v>3477</v>
      </c>
      <c r="E12" s="272">
        <v>-0.51600000000000001</v>
      </c>
      <c r="F12" s="225" t="str">
        <f t="shared" si="0"/>
        <v>是</v>
      </c>
    </row>
    <row r="13" spans="1:6" ht="17.5">
      <c r="A13" s="262" t="s">
        <v>88</v>
      </c>
      <c r="B13" s="394" t="s">
        <v>89</v>
      </c>
      <c r="C13" s="393">
        <v>4411</v>
      </c>
      <c r="D13" s="393">
        <v>1203</v>
      </c>
      <c r="E13" s="272">
        <v>-0.72699999999999998</v>
      </c>
      <c r="F13" s="225" t="str">
        <f t="shared" si="0"/>
        <v>是</v>
      </c>
    </row>
    <row r="14" spans="1:6" ht="17.5">
      <c r="A14" s="262" t="s">
        <v>90</v>
      </c>
      <c r="B14" s="394" t="s">
        <v>91</v>
      </c>
      <c r="C14" s="393">
        <v>34562</v>
      </c>
      <c r="D14" s="393">
        <v>30981</v>
      </c>
      <c r="E14" s="272">
        <v>-0.104</v>
      </c>
      <c r="F14" s="225" t="str">
        <f t="shared" si="0"/>
        <v>是</v>
      </c>
    </row>
    <row r="15" spans="1:6" ht="17.5">
      <c r="A15" s="262" t="s">
        <v>92</v>
      </c>
      <c r="B15" s="394" t="s">
        <v>93</v>
      </c>
      <c r="C15" s="393">
        <v>1124</v>
      </c>
      <c r="D15" s="393">
        <v>613</v>
      </c>
      <c r="E15" s="272">
        <v>-0.45500000000000002</v>
      </c>
      <c r="F15" s="225" t="str">
        <f t="shared" si="0"/>
        <v>是</v>
      </c>
    </row>
    <row r="16" spans="1:6" ht="17.5">
      <c r="A16" s="262" t="s">
        <v>94</v>
      </c>
      <c r="B16" s="394" t="s">
        <v>95</v>
      </c>
      <c r="C16" s="393">
        <v>70</v>
      </c>
      <c r="D16" s="393">
        <v>0</v>
      </c>
      <c r="E16" s="272"/>
      <c r="F16" s="225" t="str">
        <f t="shared" si="0"/>
        <v>是</v>
      </c>
    </row>
    <row r="17" spans="1:6" ht="17.5">
      <c r="A17" s="262" t="s">
        <v>96</v>
      </c>
      <c r="B17" s="394" t="s">
        <v>97</v>
      </c>
      <c r="C17" s="393">
        <v>27699</v>
      </c>
      <c r="D17" s="393">
        <v>45000</v>
      </c>
      <c r="E17" s="272">
        <v>0.625</v>
      </c>
      <c r="F17" s="225" t="str">
        <f t="shared" si="0"/>
        <v>是</v>
      </c>
    </row>
    <row r="18" spans="1:6" ht="17.5">
      <c r="A18" s="262" t="s">
        <v>98</v>
      </c>
      <c r="B18" s="394" t="s">
        <v>99</v>
      </c>
      <c r="C18" s="393">
        <v>393</v>
      </c>
      <c r="D18" s="393">
        <v>0</v>
      </c>
      <c r="E18" s="272">
        <v>-1</v>
      </c>
      <c r="F18" s="225" t="str">
        <f t="shared" si="0"/>
        <v>是</v>
      </c>
    </row>
    <row r="19" spans="1:6" ht="17.5">
      <c r="A19" s="262" t="s">
        <v>100</v>
      </c>
      <c r="B19" s="395" t="s">
        <v>101</v>
      </c>
      <c r="C19" s="393">
        <v>1</v>
      </c>
      <c r="D19" s="393">
        <v>0</v>
      </c>
      <c r="E19" s="272"/>
      <c r="F19" s="225" t="str">
        <f t="shared" si="0"/>
        <v>是</v>
      </c>
    </row>
    <row r="20" spans="1:6" ht="17.5">
      <c r="A20" s="262" t="s">
        <v>102</v>
      </c>
      <c r="B20" s="394" t="s">
        <v>103</v>
      </c>
      <c r="C20" s="393">
        <v>516</v>
      </c>
      <c r="D20" s="393">
        <v>636</v>
      </c>
      <c r="E20" s="272">
        <v>0.23300000000000001</v>
      </c>
      <c r="F20" s="225" t="str">
        <f t="shared" si="0"/>
        <v>是</v>
      </c>
    </row>
    <row r="21" spans="1:6" ht="17.5">
      <c r="A21" s="262" t="s">
        <v>104</v>
      </c>
      <c r="B21" s="394" t="s">
        <v>105</v>
      </c>
      <c r="C21" s="393">
        <v>29056</v>
      </c>
      <c r="D21" s="393">
        <v>9006</v>
      </c>
      <c r="E21" s="272">
        <v>-0.69</v>
      </c>
      <c r="F21" s="225" t="str">
        <f t="shared" si="0"/>
        <v>是</v>
      </c>
    </row>
    <row r="22" spans="1:6" ht="17.5">
      <c r="A22" s="262" t="s">
        <v>106</v>
      </c>
      <c r="B22" s="394" t="s">
        <v>107</v>
      </c>
      <c r="C22" s="393">
        <v>0</v>
      </c>
      <c r="D22" s="393">
        <v>0</v>
      </c>
      <c r="E22" s="272"/>
      <c r="F22" s="225" t="str">
        <f t="shared" si="0"/>
        <v>是</v>
      </c>
    </row>
    <row r="23" spans="1:6" ht="17.5">
      <c r="A23" s="262" t="s">
        <v>108</v>
      </c>
      <c r="B23" s="394" t="s">
        <v>109</v>
      </c>
      <c r="C23" s="393">
        <v>839</v>
      </c>
      <c r="D23" s="393">
        <v>623</v>
      </c>
      <c r="E23" s="272">
        <v>-0.25700000000000001</v>
      </c>
      <c r="F23" s="225" t="str">
        <f t="shared" si="0"/>
        <v>是</v>
      </c>
    </row>
    <row r="24" spans="1:6" ht="17.5">
      <c r="A24" s="262" t="s">
        <v>110</v>
      </c>
      <c r="B24" s="396" t="s">
        <v>111</v>
      </c>
      <c r="C24" s="393">
        <v>0</v>
      </c>
      <c r="D24" s="393">
        <v>3000</v>
      </c>
      <c r="E24" s="272"/>
      <c r="F24" s="225" t="str">
        <f t="shared" si="0"/>
        <v>是</v>
      </c>
    </row>
    <row r="25" spans="1:6" ht="17.5">
      <c r="A25" s="262" t="s">
        <v>112</v>
      </c>
      <c r="B25" s="396" t="s">
        <v>113</v>
      </c>
      <c r="C25" s="393">
        <v>0</v>
      </c>
      <c r="D25" s="393">
        <v>0</v>
      </c>
      <c r="E25" s="272"/>
      <c r="F25" s="225" t="str">
        <f t="shared" si="0"/>
        <v>是</v>
      </c>
    </row>
    <row r="26" spans="1:6" ht="17.5">
      <c r="A26" s="262" t="s">
        <v>114</v>
      </c>
      <c r="B26" s="395" t="s">
        <v>115</v>
      </c>
      <c r="C26" s="393">
        <v>1256</v>
      </c>
      <c r="D26" s="393">
        <v>1188</v>
      </c>
      <c r="E26" s="272">
        <v>-5.3999999999999999E-2</v>
      </c>
      <c r="F26" s="225" t="str">
        <f t="shared" si="0"/>
        <v>是</v>
      </c>
    </row>
    <row r="27" spans="1:6" ht="17.5">
      <c r="A27" s="262" t="s">
        <v>116</v>
      </c>
      <c r="B27" s="395" t="s">
        <v>117</v>
      </c>
      <c r="C27" s="393">
        <v>14</v>
      </c>
      <c r="D27" s="393">
        <v>0</v>
      </c>
      <c r="E27" s="272"/>
      <c r="F27" s="225" t="str">
        <f t="shared" si="0"/>
        <v>是</v>
      </c>
    </row>
    <row r="28" spans="1:6" ht="17.5">
      <c r="A28" s="262" t="s">
        <v>118</v>
      </c>
      <c r="B28" s="396" t="s">
        <v>119</v>
      </c>
      <c r="C28" s="397">
        <v>148016</v>
      </c>
      <c r="D28" s="397">
        <v>150000</v>
      </c>
      <c r="E28" s="272">
        <v>1.2999999999999999E-2</v>
      </c>
      <c r="F28" s="225" t="str">
        <f t="shared" si="0"/>
        <v>是</v>
      </c>
    </row>
    <row r="29" spans="1:6" ht="17.5">
      <c r="A29" s="262"/>
      <c r="B29" s="396" t="s">
        <v>120</v>
      </c>
      <c r="C29" s="397">
        <v>75892</v>
      </c>
      <c r="D29" s="397">
        <v>48776</v>
      </c>
      <c r="E29" s="271">
        <v>-0.35699999999999998</v>
      </c>
      <c r="F29" s="225" t="str">
        <f t="shared" si="0"/>
        <v>是</v>
      </c>
    </row>
    <row r="30" spans="1:6" s="249" customFormat="1" ht="17.5">
      <c r="A30" s="369"/>
      <c r="B30" s="398" t="s">
        <v>121</v>
      </c>
      <c r="C30" s="399">
        <v>0</v>
      </c>
      <c r="D30" s="399">
        <v>0</v>
      </c>
      <c r="E30" s="271"/>
      <c r="F30" s="225" t="str">
        <f t="shared" si="0"/>
        <v>否</v>
      </c>
    </row>
    <row r="31" spans="1:6" ht="17.5">
      <c r="A31" s="258">
        <v>230</v>
      </c>
      <c r="B31" s="400" t="s">
        <v>122</v>
      </c>
      <c r="C31" s="399"/>
      <c r="D31" s="399"/>
      <c r="E31" s="271"/>
      <c r="F31" s="225" t="str">
        <f t="shared" si="0"/>
        <v>是</v>
      </c>
    </row>
    <row r="32" spans="1:6" ht="17.5">
      <c r="A32" s="401">
        <v>23006</v>
      </c>
      <c r="B32" s="402" t="s">
        <v>123</v>
      </c>
      <c r="C32" s="397"/>
      <c r="D32" s="397"/>
      <c r="E32" s="272"/>
      <c r="F32" s="225" t="str">
        <f t="shared" si="0"/>
        <v>否</v>
      </c>
    </row>
    <row r="33" spans="1:6" ht="17.5">
      <c r="A33" s="262">
        <v>23008</v>
      </c>
      <c r="B33" s="402" t="s">
        <v>124</v>
      </c>
      <c r="C33" s="397">
        <v>39115</v>
      </c>
      <c r="D33" s="397">
        <v>48776</v>
      </c>
      <c r="E33" s="272">
        <v>0.247</v>
      </c>
      <c r="F33" s="225" t="str">
        <f t="shared" si="0"/>
        <v>是</v>
      </c>
    </row>
    <row r="34" spans="1:6" ht="17.5">
      <c r="A34" s="403">
        <v>23015</v>
      </c>
      <c r="B34" s="404" t="s">
        <v>125</v>
      </c>
      <c r="C34" s="397">
        <v>0</v>
      </c>
      <c r="D34" s="397">
        <v>0</v>
      </c>
      <c r="E34" s="272"/>
      <c r="F34" s="225" t="str">
        <f t="shared" si="0"/>
        <v>否</v>
      </c>
    </row>
    <row r="35" spans="1:6" s="355" customFormat="1" ht="17.5">
      <c r="A35" s="403">
        <v>23016</v>
      </c>
      <c r="B35" s="404" t="s">
        <v>126</v>
      </c>
      <c r="C35" s="397">
        <v>21387</v>
      </c>
      <c r="D35" s="397">
        <v>0</v>
      </c>
      <c r="E35" s="272">
        <v>-1</v>
      </c>
      <c r="F35" s="225" t="str">
        <f t="shared" si="0"/>
        <v>是</v>
      </c>
    </row>
    <row r="36" spans="1:6" s="355" customFormat="1" ht="17.5">
      <c r="A36" s="258">
        <v>231</v>
      </c>
      <c r="B36" s="405" t="s">
        <v>127</v>
      </c>
      <c r="C36" s="399">
        <v>0</v>
      </c>
      <c r="D36" s="399">
        <v>0</v>
      </c>
      <c r="E36" s="272"/>
      <c r="F36" s="225" t="str">
        <f t="shared" si="0"/>
        <v>是</v>
      </c>
    </row>
    <row r="37" spans="1:6" s="355" customFormat="1" ht="17.5">
      <c r="A37" s="258">
        <v>23009</v>
      </c>
      <c r="B37" s="405" t="s">
        <v>128</v>
      </c>
      <c r="C37" s="399">
        <v>0</v>
      </c>
      <c r="D37" s="399">
        <v>0</v>
      </c>
      <c r="E37" s="272"/>
      <c r="F37" s="225" t="str">
        <f t="shared" si="0"/>
        <v>否</v>
      </c>
    </row>
    <row r="38" spans="1:6" ht="17.5">
      <c r="A38" s="369"/>
      <c r="B38" s="406" t="s">
        <v>129</v>
      </c>
      <c r="C38" s="399">
        <v>0</v>
      </c>
      <c r="D38" s="399">
        <v>0</v>
      </c>
      <c r="E38" s="271"/>
      <c r="F38" s="225" t="str">
        <f t="shared" si="0"/>
        <v>否</v>
      </c>
    </row>
    <row r="39" spans="1:6" ht="17.5">
      <c r="B39" s="407" t="s">
        <v>130</v>
      </c>
      <c r="C39" s="408">
        <v>15390</v>
      </c>
      <c r="D39" s="408"/>
      <c r="E39" s="407"/>
    </row>
    <row r="40" spans="1:6" ht="17.5">
      <c r="B40" s="409" t="s">
        <v>131</v>
      </c>
      <c r="C40" s="410">
        <v>223908</v>
      </c>
      <c r="D40" s="410">
        <v>198776</v>
      </c>
      <c r="E40" s="414">
        <v>-0.112</v>
      </c>
    </row>
    <row r="41" spans="1:6">
      <c r="D41" s="411"/>
    </row>
    <row r="43" spans="1:6">
      <c r="D43" s="411"/>
    </row>
    <row r="44" spans="1:6">
      <c r="D44" s="411"/>
    </row>
    <row r="46" spans="1:6">
      <c r="D46" s="411"/>
    </row>
    <row r="47" spans="1:6">
      <c r="D47" s="411"/>
    </row>
    <row r="48" spans="1:6">
      <c r="D48" s="411"/>
    </row>
    <row r="49" spans="4:4">
      <c r="D49" s="411"/>
    </row>
    <row r="51" spans="4:4">
      <c r="D51" s="411"/>
    </row>
  </sheetData>
  <autoFilter ref="A3:F40">
    <filterColumn colId="5">
      <filters>
        <filter val="是"/>
      </filters>
    </filterColumn>
    <extLst/>
  </autoFilter>
  <mergeCells count="1">
    <mergeCell ref="B1:E1"/>
  </mergeCells>
  <phoneticPr fontId="95" type="noConversion"/>
  <conditionalFormatting sqref="C34">
    <cfRule type="expression" dxfId="84" priority="14" stopIfTrue="1">
      <formula>"len($A:$A)=3"</formula>
    </cfRule>
  </conditionalFormatting>
  <conditionalFormatting sqref="D37">
    <cfRule type="cellIs" dxfId="83" priority="1" stopIfTrue="1" operator="lessThan">
      <formula>0</formula>
    </cfRule>
    <cfRule type="cellIs" dxfId="82" priority="2" stopIfTrue="1" operator="greaterThan">
      <formula>5</formula>
    </cfRule>
  </conditionalFormatting>
  <conditionalFormatting sqref="D33:D34">
    <cfRule type="cellIs" dxfId="81" priority="29" stopIfTrue="1" operator="lessThan">
      <formula>0</formula>
    </cfRule>
    <cfRule type="cellIs" dxfId="80" priority="30" stopIfTrue="1" operator="greaterThan">
      <formula>5</formula>
    </cfRule>
  </conditionalFormatting>
  <conditionalFormatting sqref="F4:F39">
    <cfRule type="cellIs" dxfId="79" priority="11" stopIfTrue="1" operator="lessThan">
      <formula>0</formula>
    </cfRule>
  </conditionalFormatting>
  <conditionalFormatting sqref="E2 D32 D39:E44">
    <cfRule type="cellIs" dxfId="78" priority="27" stopIfTrue="1" operator="lessThanOrEqual">
      <formula>-1</formula>
    </cfRule>
  </conditionalFormatting>
  <conditionalFormatting sqref="A34:B35">
    <cfRule type="expression" dxfId="77" priority="9" stopIfTrue="1">
      <formula>"len($A:$A)=3"</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sheetPr filterMode="1"/>
  <dimension ref="A1:E30"/>
  <sheetViews>
    <sheetView showGridLines="0" showZeros="0" view="pageBreakPreview" zoomScaleNormal="115" workbookViewId="0">
      <selection activeCell="A3" sqref="A3:D26"/>
    </sheetView>
  </sheetViews>
  <sheetFormatPr defaultColWidth="9" defaultRowHeight="15"/>
  <cols>
    <col min="1" max="1" width="46.453125" style="95" customWidth="1"/>
    <col min="2" max="4" width="20.6328125" style="95" customWidth="1"/>
    <col min="5" max="5" width="5.36328125" style="95" customWidth="1"/>
    <col min="6" max="16384" width="9" style="95"/>
  </cols>
  <sheetData>
    <row r="1" spans="1:5" ht="25.5">
      <c r="A1" s="473" t="s">
        <v>1962</v>
      </c>
      <c r="B1" s="473"/>
      <c r="C1" s="473"/>
      <c r="D1" s="473"/>
    </row>
    <row r="2" spans="1:5" s="103" customFormat="1" ht="18">
      <c r="A2" s="104"/>
      <c r="B2" s="105"/>
      <c r="C2" s="106"/>
      <c r="D2" s="107" t="s">
        <v>2</v>
      </c>
    </row>
    <row r="3" spans="1:5" ht="17.5">
      <c r="A3" s="67" t="s">
        <v>1636</v>
      </c>
      <c r="B3" s="68" t="s">
        <v>5</v>
      </c>
      <c r="C3" s="68" t="s">
        <v>6</v>
      </c>
      <c r="D3" s="69" t="s">
        <v>7</v>
      </c>
      <c r="E3" s="103" t="s">
        <v>8</v>
      </c>
    </row>
    <row r="4" spans="1:5" ht="17.5">
      <c r="A4" s="70" t="s">
        <v>1963</v>
      </c>
      <c r="B4" s="71">
        <f>'[3]表8-9'!C4</f>
        <v>0</v>
      </c>
      <c r="C4" s="72"/>
      <c r="D4" s="73"/>
      <c r="E4" s="108" t="str">
        <f t="shared" ref="E4:E26" si="0">IF(A4&lt;&gt;"",IF(SUM(B4:C4)&lt;&gt;0,"是","否"),"是")</f>
        <v>否</v>
      </c>
    </row>
    <row r="5" spans="1:5" ht="17.5">
      <c r="A5" s="70" t="s">
        <v>1964</v>
      </c>
      <c r="B5" s="71">
        <f>'[3]表8-9'!C5</f>
        <v>0</v>
      </c>
      <c r="C5" s="74"/>
      <c r="D5" s="73"/>
      <c r="E5" s="108" t="str">
        <f t="shared" si="0"/>
        <v>否</v>
      </c>
    </row>
    <row r="6" spans="1:5" ht="17.5">
      <c r="A6" s="70" t="s">
        <v>1965</v>
      </c>
      <c r="B6" s="71">
        <f>'[3]表8-9'!C6</f>
        <v>0</v>
      </c>
      <c r="C6" s="74"/>
      <c r="D6" s="73"/>
      <c r="E6" s="108" t="str">
        <f t="shared" si="0"/>
        <v>否</v>
      </c>
    </row>
    <row r="7" spans="1:5" s="94" customFormat="1" ht="17.5">
      <c r="A7" s="70" t="s">
        <v>1966</v>
      </c>
      <c r="B7" s="71">
        <f>'[3]表8-9'!C7</f>
        <v>0</v>
      </c>
      <c r="C7" s="74"/>
      <c r="D7" s="73"/>
      <c r="E7" s="108" t="str">
        <f t="shared" si="0"/>
        <v>否</v>
      </c>
    </row>
    <row r="8" spans="1:5" ht="17.5">
      <c r="A8" s="70" t="s">
        <v>1967</v>
      </c>
      <c r="B8" s="71">
        <f>'[3]表8-9'!C8</f>
        <v>0</v>
      </c>
      <c r="C8" s="74">
        <v>0</v>
      </c>
      <c r="D8" s="73"/>
      <c r="E8" s="108" t="str">
        <f t="shared" si="0"/>
        <v>否</v>
      </c>
    </row>
    <row r="9" spans="1:5" ht="17.5">
      <c r="A9" s="70" t="s">
        <v>1968</v>
      </c>
      <c r="B9" s="71">
        <f>'[3]表8-9'!C9</f>
        <v>0</v>
      </c>
      <c r="C9" s="74">
        <v>0</v>
      </c>
      <c r="D9" s="73"/>
      <c r="E9" s="108" t="str">
        <f t="shared" si="0"/>
        <v>否</v>
      </c>
    </row>
    <row r="10" spans="1:5" ht="17.5">
      <c r="A10" s="70" t="s">
        <v>1969</v>
      </c>
      <c r="B10" s="71">
        <f>'[3]表8-9'!C10</f>
        <v>1344</v>
      </c>
      <c r="C10" s="72">
        <v>1500</v>
      </c>
      <c r="D10" s="73">
        <f>SUM(C10-B10)/B10</f>
        <v>0.11600000000000001</v>
      </c>
      <c r="E10" s="108" t="str">
        <f t="shared" si="0"/>
        <v>是</v>
      </c>
    </row>
    <row r="11" spans="1:5" ht="17.5">
      <c r="A11" s="77" t="s">
        <v>1970</v>
      </c>
      <c r="B11" s="71">
        <f>'[3]表8-9'!C11</f>
        <v>2459</v>
      </c>
      <c r="C11" s="74">
        <v>2500</v>
      </c>
      <c r="D11" s="73">
        <f>SUM(C11-B11)/B11</f>
        <v>1.7000000000000001E-2</v>
      </c>
      <c r="E11" s="108" t="str">
        <f t="shared" si="0"/>
        <v>是</v>
      </c>
    </row>
    <row r="12" spans="1:5" ht="17.5">
      <c r="A12" s="70" t="s">
        <v>1971</v>
      </c>
      <c r="B12" s="71">
        <f>'[3]表8-9'!C12</f>
        <v>0</v>
      </c>
      <c r="C12" s="76"/>
      <c r="D12" s="73"/>
      <c r="E12" s="108" t="str">
        <f t="shared" si="0"/>
        <v>否</v>
      </c>
    </row>
    <row r="13" spans="1:5" ht="17.5">
      <c r="A13" s="70"/>
      <c r="B13" s="76"/>
      <c r="C13" s="76"/>
      <c r="D13" s="73"/>
      <c r="E13" s="108" t="str">
        <f t="shared" si="0"/>
        <v>是</v>
      </c>
    </row>
    <row r="14" spans="1:5" ht="17.5">
      <c r="A14" s="77"/>
      <c r="B14" s="76"/>
      <c r="C14" s="76"/>
      <c r="D14" s="78"/>
      <c r="E14" s="108" t="str">
        <f t="shared" si="0"/>
        <v>是</v>
      </c>
    </row>
    <row r="15" spans="1:5" ht="17.5">
      <c r="A15" s="70" t="s">
        <v>1617</v>
      </c>
      <c r="B15" s="76"/>
      <c r="C15" s="76"/>
      <c r="D15" s="78"/>
      <c r="E15" s="108" t="str">
        <f t="shared" si="0"/>
        <v>否</v>
      </c>
    </row>
    <row r="16" spans="1:5" ht="17.5">
      <c r="A16" s="70" t="s">
        <v>1617</v>
      </c>
      <c r="B16" s="76"/>
      <c r="C16" s="76"/>
      <c r="D16" s="78"/>
      <c r="E16" s="108" t="str">
        <f t="shared" si="0"/>
        <v>否</v>
      </c>
    </row>
    <row r="17" spans="1:5" ht="17.5">
      <c r="A17" s="79" t="s">
        <v>1972</v>
      </c>
      <c r="B17" s="80">
        <f>SUM(B4:B16)</f>
        <v>3803</v>
      </c>
      <c r="C17" s="80">
        <f>SUM(C4:C16)</f>
        <v>4000</v>
      </c>
      <c r="D17" s="81">
        <f t="shared" ref="D17:D22" si="1">SUM(C17-B17)/B17</f>
        <v>5.1999999999999998E-2</v>
      </c>
      <c r="E17" s="108" t="str">
        <f t="shared" si="0"/>
        <v>是</v>
      </c>
    </row>
    <row r="18" spans="1:5" ht="17.5">
      <c r="A18" s="82" t="s">
        <v>1699</v>
      </c>
      <c r="B18" s="80">
        <f>SUM(B19+B22+B23)</f>
        <v>18130</v>
      </c>
      <c r="C18" s="80">
        <f>SUM(C19+C22+C23)</f>
        <v>0</v>
      </c>
      <c r="D18" s="81">
        <f t="shared" si="1"/>
        <v>-1</v>
      </c>
      <c r="E18" s="108" t="str">
        <f t="shared" si="0"/>
        <v>是</v>
      </c>
    </row>
    <row r="19" spans="1:5" ht="17.5">
      <c r="A19" s="70" t="s">
        <v>1973</v>
      </c>
      <c r="B19" s="83">
        <f>'[3]表8-9'!C27</f>
        <v>0</v>
      </c>
      <c r="C19" s="83"/>
      <c r="D19" s="78"/>
      <c r="E19" s="108" t="str">
        <f t="shared" si="0"/>
        <v>否</v>
      </c>
    </row>
    <row r="20" spans="1:5" ht="17.5">
      <c r="A20" s="70" t="s">
        <v>1974</v>
      </c>
      <c r="B20" s="76"/>
      <c r="C20" s="76"/>
      <c r="D20" s="78"/>
      <c r="E20" s="108" t="str">
        <f t="shared" si="0"/>
        <v>否</v>
      </c>
    </row>
    <row r="21" spans="1:5" ht="17.5">
      <c r="A21" s="70" t="s">
        <v>1975</v>
      </c>
      <c r="B21" s="76"/>
      <c r="C21" s="76"/>
      <c r="D21" s="78"/>
      <c r="E21" s="108" t="str">
        <f t="shared" si="0"/>
        <v>否</v>
      </c>
    </row>
    <row r="22" spans="1:5" ht="17.5">
      <c r="A22" s="70" t="s">
        <v>1976</v>
      </c>
      <c r="B22" s="84">
        <f>'[3]表8-9'!C30</f>
        <v>18130</v>
      </c>
      <c r="C22" s="74">
        <f>F23</f>
        <v>0</v>
      </c>
      <c r="D22" s="73">
        <f t="shared" si="1"/>
        <v>-1</v>
      </c>
      <c r="E22" s="108" t="str">
        <f t="shared" si="0"/>
        <v>是</v>
      </c>
    </row>
    <row r="23" spans="1:5" ht="17.5">
      <c r="A23" s="70" t="s">
        <v>1977</v>
      </c>
      <c r="B23" s="76"/>
      <c r="C23" s="76"/>
      <c r="D23" s="78"/>
      <c r="E23" s="108" t="str">
        <f t="shared" si="0"/>
        <v>否</v>
      </c>
    </row>
    <row r="24" spans="1:5" ht="17.5">
      <c r="A24" s="70" t="s">
        <v>1617</v>
      </c>
      <c r="B24" s="76"/>
      <c r="C24" s="76"/>
      <c r="D24" s="78"/>
      <c r="E24" s="108" t="str">
        <f t="shared" si="0"/>
        <v>否</v>
      </c>
    </row>
    <row r="25" spans="1:5" ht="17.5">
      <c r="A25" s="70" t="s">
        <v>1617</v>
      </c>
      <c r="B25" s="76"/>
      <c r="C25" s="76"/>
      <c r="D25" s="78"/>
      <c r="E25" s="108" t="str">
        <f t="shared" si="0"/>
        <v>否</v>
      </c>
    </row>
    <row r="26" spans="1:5" ht="17.5">
      <c r="A26" s="79" t="s">
        <v>58</v>
      </c>
      <c r="B26" s="80">
        <f>SUM(B17+B18)</f>
        <v>21933</v>
      </c>
      <c r="C26" s="80">
        <f>SUM(C17+C18)</f>
        <v>4000</v>
      </c>
      <c r="D26" s="81">
        <f>SUM(C26-B26)/B26</f>
        <v>-0.81799999999999995</v>
      </c>
      <c r="E26" s="108" t="str">
        <f t="shared" si="0"/>
        <v>是</v>
      </c>
    </row>
    <row r="27" spans="1:5">
      <c r="B27" s="100"/>
      <c r="C27" s="100"/>
    </row>
    <row r="28" spans="1:5">
      <c r="B28" s="100"/>
      <c r="C28" s="100"/>
    </row>
    <row r="29" spans="1:5">
      <c r="B29" s="100"/>
      <c r="C29" s="100"/>
    </row>
    <row r="30" spans="1:5">
      <c r="B30" s="100"/>
      <c r="C30" s="100"/>
    </row>
  </sheetData>
  <autoFilter ref="A3:E26">
    <filterColumn colId="4">
      <filters>
        <filter val="是"/>
      </filters>
    </filterColumn>
    <extLst/>
  </autoFilter>
  <mergeCells count="1">
    <mergeCell ref="A1:D1"/>
  </mergeCells>
  <phoneticPr fontId="95" type="noConversion"/>
  <conditionalFormatting sqref="E4:E26">
    <cfRule type="cellIs" dxfId="7" priority="4" stopIfTrue="1" operator="lessThanOrEqual">
      <formula>-1</formula>
    </cfRule>
  </conditionalFormatting>
  <conditionalFormatting sqref="E5:E26">
    <cfRule type="cellIs" dxfId="6" priority="2" stopIfTrue="1" operator="lessThanOrEqual">
      <formula>-1</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dimension ref="A1:E27"/>
  <sheetViews>
    <sheetView showGridLines="0" showZeros="0" view="pageBreakPreview" zoomScaleNormal="100" workbookViewId="0">
      <pane ySplit="3" topLeftCell="A4" activePane="bottomLeft" state="frozen"/>
      <selection pane="bottomLeft" activeCell="C24" sqref="C24"/>
    </sheetView>
  </sheetViews>
  <sheetFormatPr defaultColWidth="9" defaultRowHeight="15"/>
  <cols>
    <col min="1" max="1" width="45.6328125" style="95" customWidth="1"/>
    <col min="2" max="4" width="20.6328125" style="95" customWidth="1"/>
    <col min="5" max="5" width="12.7265625" style="95" customWidth="1"/>
    <col min="6" max="16384" width="9" style="95"/>
  </cols>
  <sheetData>
    <row r="1" spans="1:5" ht="25.5">
      <c r="A1" s="473" t="s">
        <v>1978</v>
      </c>
      <c r="B1" s="473"/>
      <c r="C1" s="473"/>
      <c r="D1" s="473"/>
    </row>
    <row r="2" spans="1:5" ht="17.5">
      <c r="A2" s="96"/>
      <c r="B2" s="97"/>
      <c r="C2" s="98"/>
      <c r="D2" s="99" t="s">
        <v>1979</v>
      </c>
    </row>
    <row r="3" spans="1:5" ht="17.5">
      <c r="A3" s="67" t="s">
        <v>1636</v>
      </c>
      <c r="B3" s="68" t="s">
        <v>5</v>
      </c>
      <c r="C3" s="68" t="s">
        <v>6</v>
      </c>
      <c r="D3" s="69" t="s">
        <v>7</v>
      </c>
      <c r="E3" s="101" t="s">
        <v>8</v>
      </c>
    </row>
    <row r="4" spans="1:5" ht="17.5">
      <c r="A4" s="70" t="s">
        <v>1980</v>
      </c>
      <c r="B4" s="71">
        <v>0</v>
      </c>
      <c r="C4" s="72"/>
      <c r="D4" s="73"/>
      <c r="E4" s="102" t="str">
        <f t="shared" ref="E4:E23" si="0">IF(A4&lt;&gt;"",IF(SUM(B4:C4)&lt;&gt;0,"是","否"),"是")</f>
        <v>否</v>
      </c>
    </row>
    <row r="5" spans="1:5" ht="17.5">
      <c r="A5" s="70" t="s">
        <v>1981</v>
      </c>
      <c r="B5" s="71">
        <v>0</v>
      </c>
      <c r="C5" s="74"/>
      <c r="D5" s="73"/>
      <c r="E5" s="102" t="str">
        <f t="shared" si="0"/>
        <v>否</v>
      </c>
    </row>
    <row r="6" spans="1:5" ht="17.5">
      <c r="A6" s="70" t="s">
        <v>1982</v>
      </c>
      <c r="B6" s="71">
        <v>0</v>
      </c>
      <c r="C6" s="74"/>
      <c r="D6" s="73"/>
      <c r="E6" s="102" t="str">
        <f t="shared" si="0"/>
        <v>否</v>
      </c>
    </row>
    <row r="7" spans="1:5" ht="17.5">
      <c r="A7" s="70" t="s">
        <v>1983</v>
      </c>
      <c r="B7" s="71">
        <v>0</v>
      </c>
      <c r="C7" s="74"/>
      <c r="D7" s="73"/>
      <c r="E7" s="102" t="str">
        <f t="shared" si="0"/>
        <v>否</v>
      </c>
    </row>
    <row r="8" spans="1:5" s="94" customFormat="1" ht="17.5">
      <c r="A8" s="70" t="s">
        <v>1984</v>
      </c>
      <c r="B8" s="71">
        <v>0</v>
      </c>
      <c r="C8" s="74">
        <v>0</v>
      </c>
      <c r="D8" s="73"/>
      <c r="E8" s="102" t="str">
        <f t="shared" si="0"/>
        <v>否</v>
      </c>
    </row>
    <row r="9" spans="1:5" s="94" customFormat="1" ht="17.5">
      <c r="A9" s="70" t="s">
        <v>1985</v>
      </c>
      <c r="B9" s="71">
        <v>0</v>
      </c>
      <c r="C9" s="72">
        <v>0</v>
      </c>
      <c r="D9" s="73"/>
      <c r="E9" s="102" t="str">
        <f t="shared" si="0"/>
        <v>否</v>
      </c>
    </row>
    <row r="10" spans="1:5" s="94" customFormat="1" ht="17.5">
      <c r="A10" s="70" t="s">
        <v>1986</v>
      </c>
      <c r="B10" s="71">
        <v>1437</v>
      </c>
      <c r="C10" s="74">
        <v>1600</v>
      </c>
      <c r="D10" s="73">
        <v>0.113</v>
      </c>
      <c r="E10" s="102" t="str">
        <f t="shared" si="0"/>
        <v>是</v>
      </c>
    </row>
    <row r="11" spans="1:5" s="94" customFormat="1" ht="17.5">
      <c r="A11" s="75" t="s">
        <v>1987</v>
      </c>
      <c r="B11" s="71">
        <v>1355</v>
      </c>
      <c r="C11" s="74">
        <v>1400</v>
      </c>
      <c r="D11" s="73">
        <v>3.3000000000000002E-2</v>
      </c>
      <c r="E11" s="102" t="str">
        <f t="shared" si="0"/>
        <v>是</v>
      </c>
    </row>
    <row r="12" spans="1:5" s="94" customFormat="1" ht="17.5">
      <c r="A12" s="70" t="s">
        <v>1988</v>
      </c>
      <c r="B12" s="71">
        <v>0</v>
      </c>
      <c r="C12" s="76"/>
      <c r="D12" s="73"/>
      <c r="E12" s="102" t="str">
        <f t="shared" si="0"/>
        <v>否</v>
      </c>
    </row>
    <row r="13" spans="1:5" s="94" customFormat="1" ht="17.5">
      <c r="A13" s="70"/>
      <c r="B13" s="76"/>
      <c r="C13" s="76"/>
      <c r="D13" s="73"/>
      <c r="E13" s="102" t="str">
        <f t="shared" si="0"/>
        <v>是</v>
      </c>
    </row>
    <row r="14" spans="1:5" s="94" customFormat="1" ht="17.5">
      <c r="A14" s="77"/>
      <c r="B14" s="76"/>
      <c r="C14" s="76"/>
      <c r="D14" s="78"/>
      <c r="E14" s="102" t="str">
        <f t="shared" si="0"/>
        <v>是</v>
      </c>
    </row>
    <row r="15" spans="1:5" ht="17.5">
      <c r="A15" s="70" t="s">
        <v>1617</v>
      </c>
      <c r="B15" s="76"/>
      <c r="C15" s="76"/>
      <c r="D15" s="78"/>
      <c r="E15" s="102" t="str">
        <f t="shared" si="0"/>
        <v>否</v>
      </c>
    </row>
    <row r="16" spans="1:5" ht="17.5">
      <c r="A16" s="70" t="s">
        <v>1617</v>
      </c>
      <c r="B16" s="76"/>
      <c r="C16" s="76"/>
      <c r="D16" s="78"/>
      <c r="E16" s="102" t="str">
        <f t="shared" si="0"/>
        <v>否</v>
      </c>
    </row>
    <row r="17" spans="1:5" ht="17.5">
      <c r="A17" s="79" t="s">
        <v>1873</v>
      </c>
      <c r="B17" s="80">
        <v>2792</v>
      </c>
      <c r="C17" s="80">
        <v>3000</v>
      </c>
      <c r="D17" s="81">
        <v>7.3999999999999996E-2</v>
      </c>
      <c r="E17" s="102" t="str">
        <f t="shared" si="0"/>
        <v>是</v>
      </c>
    </row>
    <row r="18" spans="1:5" ht="17.5">
      <c r="A18" s="82" t="s">
        <v>1935</v>
      </c>
      <c r="B18" s="80">
        <v>19141</v>
      </c>
      <c r="C18" s="80">
        <v>20141</v>
      </c>
      <c r="D18" s="81">
        <v>5.1999999999999998E-2</v>
      </c>
      <c r="E18" s="102" t="str">
        <f t="shared" si="0"/>
        <v>是</v>
      </c>
    </row>
    <row r="19" spans="1:5" ht="17.5">
      <c r="A19" s="70" t="s">
        <v>1989</v>
      </c>
      <c r="B19" s="83">
        <v>0</v>
      </c>
      <c r="C19" s="83"/>
      <c r="D19" s="78"/>
      <c r="E19" s="102" t="str">
        <f t="shared" si="0"/>
        <v>否</v>
      </c>
    </row>
    <row r="20" spans="1:5" ht="17.5">
      <c r="A20" s="70" t="s">
        <v>1990</v>
      </c>
      <c r="B20" s="76"/>
      <c r="C20" s="76"/>
      <c r="D20" s="78"/>
      <c r="E20" s="102" t="str">
        <f t="shared" si="0"/>
        <v>否</v>
      </c>
    </row>
    <row r="21" spans="1:5" ht="17.5">
      <c r="A21" s="70" t="s">
        <v>1991</v>
      </c>
      <c r="B21" s="76">
        <v>0</v>
      </c>
      <c r="C21" s="76"/>
      <c r="D21" s="78"/>
      <c r="E21" s="102"/>
    </row>
    <row r="22" spans="1:5" ht="17.5">
      <c r="A22" s="70" t="s">
        <v>1992</v>
      </c>
      <c r="B22" s="84"/>
      <c r="C22" s="76"/>
      <c r="D22" s="73"/>
      <c r="E22" s="102" t="str">
        <f t="shared" si="0"/>
        <v>否</v>
      </c>
    </row>
    <row r="23" spans="1:5" ht="17.5">
      <c r="A23" s="70" t="s">
        <v>1993</v>
      </c>
      <c r="B23" s="76">
        <v>19141</v>
      </c>
      <c r="C23" s="76">
        <v>20141</v>
      </c>
      <c r="D23" s="78">
        <v>5.1999999999999998E-2</v>
      </c>
      <c r="E23" s="102" t="str">
        <f t="shared" si="0"/>
        <v>是</v>
      </c>
    </row>
    <row r="24" spans="1:5" ht="17.5">
      <c r="A24" s="70" t="s">
        <v>1617</v>
      </c>
      <c r="B24" s="76"/>
      <c r="C24" s="76"/>
      <c r="D24" s="78"/>
    </row>
    <row r="25" spans="1:5" ht="17.5">
      <c r="A25" s="70" t="s">
        <v>1617</v>
      </c>
      <c r="B25" s="76"/>
      <c r="C25" s="76"/>
      <c r="D25" s="78"/>
    </row>
    <row r="26" spans="1:5" ht="17.5">
      <c r="A26" s="79" t="s">
        <v>119</v>
      </c>
      <c r="B26" s="80">
        <v>21933</v>
      </c>
      <c r="C26" s="80">
        <v>23141</v>
      </c>
      <c r="D26" s="81">
        <v>5.5E-2</v>
      </c>
    </row>
    <row r="27" spans="1:5">
      <c r="B27" s="100"/>
      <c r="C27" s="100"/>
    </row>
  </sheetData>
  <autoFilter ref="A3:E26">
    <extLst/>
  </autoFilter>
  <mergeCells count="1">
    <mergeCell ref="A1:D1"/>
  </mergeCells>
  <phoneticPr fontId="95" type="noConversion"/>
  <conditionalFormatting sqref="E4:E23">
    <cfRule type="cellIs" dxfId="5" priority="13" stopIfTrue="1" operator="lessThanOrEqual">
      <formula>-1</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sheetPr filterMode="1"/>
  <dimension ref="A1:E30"/>
  <sheetViews>
    <sheetView showGridLines="0" showZeros="0" view="pageBreakPreview" zoomScaleNormal="100" workbookViewId="0">
      <pane ySplit="3" topLeftCell="A4" activePane="bottomLeft" state="frozen"/>
      <selection pane="bottomLeft" activeCell="C13" sqref="C13"/>
    </sheetView>
  </sheetViews>
  <sheetFormatPr defaultColWidth="9" defaultRowHeight="15"/>
  <cols>
    <col min="1" max="1" width="46.08984375" style="88" customWidth="1"/>
    <col min="2" max="4" width="20.6328125" style="88" customWidth="1"/>
    <col min="5" max="5" width="5" style="88" customWidth="1"/>
    <col min="6" max="16384" width="9" style="88"/>
  </cols>
  <sheetData>
    <row r="1" spans="1:5" ht="25.5">
      <c r="A1" s="474" t="s">
        <v>1994</v>
      </c>
      <c r="B1" s="474"/>
      <c r="C1" s="474"/>
      <c r="D1" s="474"/>
    </row>
    <row r="2" spans="1:5" ht="18">
      <c r="A2" s="89"/>
      <c r="B2" s="90"/>
      <c r="C2" s="91"/>
      <c r="D2" s="92" t="s">
        <v>2</v>
      </c>
    </row>
    <row r="3" spans="1:5" ht="17.5">
      <c r="A3" s="67" t="s">
        <v>1636</v>
      </c>
      <c r="B3" s="68" t="s">
        <v>5</v>
      </c>
      <c r="C3" s="68" t="s">
        <v>6</v>
      </c>
      <c r="D3" s="69" t="s">
        <v>7</v>
      </c>
      <c r="E3" s="86" t="s">
        <v>8</v>
      </c>
    </row>
    <row r="4" spans="1:5" ht="17.5">
      <c r="A4" s="70" t="s">
        <v>1963</v>
      </c>
      <c r="B4" s="71">
        <f>'[3]表8-9'!C4</f>
        <v>0</v>
      </c>
      <c r="C4" s="72"/>
      <c r="D4" s="73"/>
      <c r="E4" s="86" t="str">
        <f t="shared" ref="E4:E26" si="0">IF(A4&lt;&gt;"",IF(SUM(B4:C4)&lt;&gt;0,"是","否"),"是")</f>
        <v>否</v>
      </c>
    </row>
    <row r="5" spans="1:5" ht="17.5">
      <c r="A5" s="70" t="s">
        <v>1964</v>
      </c>
      <c r="B5" s="71">
        <f>'[3]表8-9'!C5</f>
        <v>0</v>
      </c>
      <c r="C5" s="74"/>
      <c r="D5" s="73"/>
      <c r="E5" s="86" t="str">
        <f t="shared" si="0"/>
        <v>否</v>
      </c>
    </row>
    <row r="6" spans="1:5" ht="17.5">
      <c r="A6" s="70" t="s">
        <v>1965</v>
      </c>
      <c r="B6" s="71">
        <f>'[3]表8-9'!C6</f>
        <v>0</v>
      </c>
      <c r="C6" s="74"/>
      <c r="D6" s="73"/>
      <c r="E6" s="86" t="str">
        <f t="shared" si="0"/>
        <v>否</v>
      </c>
    </row>
    <row r="7" spans="1:5" s="87" customFormat="1" ht="17.5">
      <c r="A7" s="70" t="s">
        <v>1966</v>
      </c>
      <c r="B7" s="71">
        <f>'[3]表8-9'!C7</f>
        <v>0</v>
      </c>
      <c r="C7" s="74"/>
      <c r="D7" s="73"/>
      <c r="E7" s="86" t="str">
        <f t="shared" si="0"/>
        <v>否</v>
      </c>
    </row>
    <row r="8" spans="1:5" s="87" customFormat="1" ht="17.5">
      <c r="A8" s="70" t="s">
        <v>1967</v>
      </c>
      <c r="B8" s="71">
        <f>'[3]表8-9'!C8</f>
        <v>0</v>
      </c>
      <c r="C8" s="74">
        <v>0</v>
      </c>
      <c r="D8" s="73"/>
      <c r="E8" s="86" t="str">
        <f t="shared" si="0"/>
        <v>否</v>
      </c>
    </row>
    <row r="9" spans="1:5" s="87" customFormat="1" ht="17.5">
      <c r="A9" s="70" t="s">
        <v>1968</v>
      </c>
      <c r="B9" s="71">
        <f>'[3]表8-9'!C9</f>
        <v>0</v>
      </c>
      <c r="C9" s="74">
        <v>0</v>
      </c>
      <c r="D9" s="73"/>
      <c r="E9" s="86" t="str">
        <f t="shared" si="0"/>
        <v>否</v>
      </c>
    </row>
    <row r="10" spans="1:5" s="87" customFormat="1" ht="17.5">
      <c r="A10" s="70" t="s">
        <v>1969</v>
      </c>
      <c r="B10" s="71">
        <f>'[3]表8-9'!C10</f>
        <v>1344</v>
      </c>
      <c r="C10" s="72">
        <v>1500</v>
      </c>
      <c r="D10" s="73">
        <f>SUM(C10-B10)/B10</f>
        <v>0.11600000000000001</v>
      </c>
      <c r="E10" s="86" t="str">
        <f t="shared" si="0"/>
        <v>是</v>
      </c>
    </row>
    <row r="11" spans="1:5" s="87" customFormat="1" ht="17.5">
      <c r="A11" s="77" t="s">
        <v>1970</v>
      </c>
      <c r="B11" s="71">
        <f>'[3]表8-9'!C11</f>
        <v>2459</v>
      </c>
      <c r="C11" s="74">
        <v>2500</v>
      </c>
      <c r="D11" s="73">
        <f>SUM(C11-B11)/B11</f>
        <v>1.7000000000000001E-2</v>
      </c>
      <c r="E11" s="86" t="str">
        <f t="shared" si="0"/>
        <v>是</v>
      </c>
    </row>
    <row r="12" spans="1:5" s="87" customFormat="1" ht="17.5">
      <c r="A12" s="70" t="s">
        <v>1971</v>
      </c>
      <c r="B12" s="71">
        <f>'[3]表8-9'!C12</f>
        <v>0</v>
      </c>
      <c r="C12" s="76"/>
      <c r="D12" s="73"/>
      <c r="E12" s="86" t="str">
        <f t="shared" si="0"/>
        <v>否</v>
      </c>
    </row>
    <row r="13" spans="1:5" ht="17.5">
      <c r="A13" s="70"/>
      <c r="B13" s="76"/>
      <c r="C13" s="76"/>
      <c r="D13" s="73"/>
      <c r="E13" s="86" t="str">
        <f t="shared" si="0"/>
        <v>是</v>
      </c>
    </row>
    <row r="14" spans="1:5" ht="17.5">
      <c r="A14" s="77"/>
      <c r="B14" s="76"/>
      <c r="C14" s="76"/>
      <c r="D14" s="78"/>
      <c r="E14" s="86" t="str">
        <f t="shared" si="0"/>
        <v>是</v>
      </c>
    </row>
    <row r="15" spans="1:5" ht="17.5">
      <c r="A15" s="70" t="s">
        <v>1617</v>
      </c>
      <c r="B15" s="76"/>
      <c r="C15" s="76"/>
      <c r="D15" s="78"/>
      <c r="E15" s="86" t="str">
        <f t="shared" si="0"/>
        <v>否</v>
      </c>
    </row>
    <row r="16" spans="1:5" ht="17.5">
      <c r="A16" s="70" t="s">
        <v>1617</v>
      </c>
      <c r="B16" s="76"/>
      <c r="C16" s="76"/>
      <c r="D16" s="78"/>
      <c r="E16" s="86" t="str">
        <f t="shared" si="0"/>
        <v>否</v>
      </c>
    </row>
    <row r="17" spans="1:5" ht="17.5">
      <c r="A17" s="79" t="s">
        <v>1972</v>
      </c>
      <c r="B17" s="80">
        <f>SUM(B4:B16)</f>
        <v>3803</v>
      </c>
      <c r="C17" s="80">
        <f>SUM(C4:C16)</f>
        <v>4000</v>
      </c>
      <c r="D17" s="81">
        <f t="shared" ref="D17:D22" si="1">SUM(C17-B17)/B17</f>
        <v>5.1999999999999998E-2</v>
      </c>
      <c r="E17" s="86" t="str">
        <f t="shared" si="0"/>
        <v>是</v>
      </c>
    </row>
    <row r="18" spans="1:5" ht="17.5">
      <c r="A18" s="82" t="s">
        <v>1699</v>
      </c>
      <c r="B18" s="80">
        <f>SUM(B19+B22+B23)</f>
        <v>18130</v>
      </c>
      <c r="C18" s="80">
        <f>SUM(C19+C22+C23)</f>
        <v>0</v>
      </c>
      <c r="D18" s="81">
        <f t="shared" si="1"/>
        <v>-1</v>
      </c>
      <c r="E18" s="86" t="str">
        <f t="shared" si="0"/>
        <v>是</v>
      </c>
    </row>
    <row r="19" spans="1:5" ht="17.5">
      <c r="A19" s="70" t="s">
        <v>1973</v>
      </c>
      <c r="B19" s="83">
        <f>'[3]表8-9'!C27</f>
        <v>0</v>
      </c>
      <c r="C19" s="83"/>
      <c r="D19" s="78"/>
      <c r="E19" s="86" t="str">
        <f t="shared" si="0"/>
        <v>否</v>
      </c>
    </row>
    <row r="20" spans="1:5" ht="17.5">
      <c r="A20" s="70" t="s">
        <v>1974</v>
      </c>
      <c r="B20" s="76"/>
      <c r="C20" s="76"/>
      <c r="D20" s="78"/>
      <c r="E20" s="86" t="str">
        <f t="shared" si="0"/>
        <v>否</v>
      </c>
    </row>
    <row r="21" spans="1:5" ht="17.5">
      <c r="A21" s="70" t="s">
        <v>1975</v>
      </c>
      <c r="B21" s="76"/>
      <c r="C21" s="76"/>
      <c r="D21" s="78"/>
      <c r="E21" s="86" t="str">
        <f t="shared" si="0"/>
        <v>否</v>
      </c>
    </row>
    <row r="22" spans="1:5" ht="17.5">
      <c r="A22" s="70" t="s">
        <v>1976</v>
      </c>
      <c r="B22" s="84">
        <f>'[3]表8-9'!C30</f>
        <v>18130</v>
      </c>
      <c r="C22" s="74">
        <f>F23</f>
        <v>0</v>
      </c>
      <c r="D22" s="73">
        <f t="shared" si="1"/>
        <v>-1</v>
      </c>
      <c r="E22" s="86" t="str">
        <f t="shared" si="0"/>
        <v>是</v>
      </c>
    </row>
    <row r="23" spans="1:5" ht="17.5">
      <c r="A23" s="70" t="s">
        <v>1977</v>
      </c>
      <c r="B23" s="76"/>
      <c r="C23" s="76"/>
      <c r="D23" s="78"/>
      <c r="E23" s="86" t="str">
        <f t="shared" si="0"/>
        <v>否</v>
      </c>
    </row>
    <row r="24" spans="1:5" ht="17.5">
      <c r="A24" s="70" t="s">
        <v>1617</v>
      </c>
      <c r="B24" s="76"/>
      <c r="C24" s="76"/>
      <c r="D24" s="78"/>
      <c r="E24" s="86" t="str">
        <f t="shared" si="0"/>
        <v>否</v>
      </c>
    </row>
    <row r="25" spans="1:5" ht="17.5">
      <c r="A25" s="70" t="s">
        <v>1617</v>
      </c>
      <c r="B25" s="76"/>
      <c r="C25" s="76"/>
      <c r="D25" s="78"/>
      <c r="E25" s="86" t="str">
        <f t="shared" si="0"/>
        <v>否</v>
      </c>
    </row>
    <row r="26" spans="1:5" ht="17.5">
      <c r="A26" s="79" t="s">
        <v>58</v>
      </c>
      <c r="B26" s="80">
        <f>SUM(B17+B18)</f>
        <v>21933</v>
      </c>
      <c r="C26" s="80">
        <f>SUM(C17+C18)</f>
        <v>4000</v>
      </c>
      <c r="D26" s="81">
        <f>SUM(C26-B26)/B26</f>
        <v>-0.81799999999999995</v>
      </c>
      <c r="E26" s="86" t="str">
        <f t="shared" si="0"/>
        <v>是</v>
      </c>
    </row>
    <row r="27" spans="1:5">
      <c r="B27" s="93"/>
      <c r="C27" s="93"/>
    </row>
    <row r="28" spans="1:5">
      <c r="B28" s="93"/>
      <c r="C28" s="93"/>
    </row>
    <row r="29" spans="1:5">
      <c r="B29" s="93"/>
      <c r="C29" s="93"/>
    </row>
    <row r="30" spans="1:5">
      <c r="B30" s="93"/>
      <c r="C30" s="93"/>
    </row>
  </sheetData>
  <autoFilter ref="A3:E26">
    <filterColumn colId="4">
      <filters>
        <filter val="是"/>
      </filters>
    </filterColumn>
    <extLst/>
  </autoFilter>
  <mergeCells count="1">
    <mergeCell ref="A1:D1"/>
  </mergeCells>
  <phoneticPr fontId="95" type="noConversion"/>
  <printOptions horizontalCentered="1"/>
  <pageMargins left="0.47222222222222199" right="0.39305555555555599" top="0.74791666666666701" bottom="0.74791666666666701" header="0.31458333333333299" footer="0.31458333333333299"/>
  <pageSetup paperSize="9" scale="75" orientation="portrait" r:id="rId1"/>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sheetPr filterMode="1"/>
  <dimension ref="A1:F27"/>
  <sheetViews>
    <sheetView showGridLines="0" showZeros="0" view="pageBreakPreview" zoomScaleNormal="100" workbookViewId="0">
      <selection activeCell="B8" sqref="B8"/>
    </sheetView>
  </sheetViews>
  <sheetFormatPr defaultColWidth="9" defaultRowHeight="15"/>
  <cols>
    <col min="1" max="1" width="50.7265625" style="61" customWidth="1"/>
    <col min="2" max="3" width="20.6328125" style="62" customWidth="1"/>
    <col min="4" max="4" width="20.6328125" style="61" customWidth="1"/>
    <col min="5" max="5" width="5.08984375" style="61" customWidth="1"/>
    <col min="6" max="7" width="12.6328125" style="61"/>
    <col min="8" max="246" width="9" style="61"/>
    <col min="247" max="247" width="41.6328125" style="61" customWidth="1"/>
    <col min="248" max="249" width="14.453125" style="61" customWidth="1"/>
    <col min="250" max="250" width="13.90625" style="61" customWidth="1"/>
    <col min="251" max="253" width="9" style="61"/>
    <col min="254" max="255" width="10.453125" style="61" customWidth="1"/>
    <col min="256" max="502" width="9" style="61"/>
    <col min="503" max="503" width="41.6328125" style="61" customWidth="1"/>
    <col min="504" max="505" width="14.453125" style="61" customWidth="1"/>
    <col min="506" max="506" width="13.90625" style="61" customWidth="1"/>
    <col min="507" max="509" width="9" style="61"/>
    <col min="510" max="511" width="10.453125" style="61" customWidth="1"/>
    <col min="512" max="758" width="9" style="61"/>
    <col min="759" max="759" width="41.6328125" style="61" customWidth="1"/>
    <col min="760" max="761" width="14.453125" style="61" customWidth="1"/>
    <col min="762" max="762" width="13.90625" style="61" customWidth="1"/>
    <col min="763" max="765" width="9" style="61"/>
    <col min="766" max="767" width="10.453125" style="61" customWidth="1"/>
    <col min="768" max="1014" width="9" style="61"/>
    <col min="1015" max="1015" width="41.6328125" style="61" customWidth="1"/>
    <col min="1016" max="1017" width="14.453125" style="61" customWidth="1"/>
    <col min="1018" max="1018" width="13.90625" style="61" customWidth="1"/>
    <col min="1019" max="1021" width="9" style="61"/>
    <col min="1022" max="1023" width="10.453125" style="61" customWidth="1"/>
    <col min="1024" max="1270" width="9" style="61"/>
    <col min="1271" max="1271" width="41.6328125" style="61" customWidth="1"/>
    <col min="1272" max="1273" width="14.453125" style="61" customWidth="1"/>
    <col min="1274" max="1274" width="13.90625" style="61" customWidth="1"/>
    <col min="1275" max="1277" width="9" style="61"/>
    <col min="1278" max="1279" width="10.453125" style="61" customWidth="1"/>
    <col min="1280" max="1526" width="9" style="61"/>
    <col min="1527" max="1527" width="41.6328125" style="61" customWidth="1"/>
    <col min="1528" max="1529" width="14.453125" style="61" customWidth="1"/>
    <col min="1530" max="1530" width="13.90625" style="61" customWidth="1"/>
    <col min="1531" max="1533" width="9" style="61"/>
    <col min="1534" max="1535" width="10.453125" style="61" customWidth="1"/>
    <col min="1536" max="1782" width="9" style="61"/>
    <col min="1783" max="1783" width="41.6328125" style="61" customWidth="1"/>
    <col min="1784" max="1785" width="14.453125" style="61" customWidth="1"/>
    <col min="1786" max="1786" width="13.90625" style="61" customWidth="1"/>
    <col min="1787" max="1789" width="9" style="61"/>
    <col min="1790" max="1791" width="10.453125" style="61" customWidth="1"/>
    <col min="1792" max="2038" width="9" style="61"/>
    <col min="2039" max="2039" width="41.6328125" style="61" customWidth="1"/>
    <col min="2040" max="2041" width="14.453125" style="61" customWidth="1"/>
    <col min="2042" max="2042" width="13.90625" style="61" customWidth="1"/>
    <col min="2043" max="2045" width="9" style="61"/>
    <col min="2046" max="2047" width="10.453125" style="61" customWidth="1"/>
    <col min="2048" max="2294" width="9" style="61"/>
    <col min="2295" max="2295" width="41.6328125" style="61" customWidth="1"/>
    <col min="2296" max="2297" width="14.453125" style="61" customWidth="1"/>
    <col min="2298" max="2298" width="13.90625" style="61" customWidth="1"/>
    <col min="2299" max="2301" width="9" style="61"/>
    <col min="2302" max="2303" width="10.453125" style="61" customWidth="1"/>
    <col min="2304" max="2550" width="9" style="61"/>
    <col min="2551" max="2551" width="41.6328125" style="61" customWidth="1"/>
    <col min="2552" max="2553" width="14.453125" style="61" customWidth="1"/>
    <col min="2554" max="2554" width="13.90625" style="61" customWidth="1"/>
    <col min="2555" max="2557" width="9" style="61"/>
    <col min="2558" max="2559" width="10.453125" style="61" customWidth="1"/>
    <col min="2560" max="2806" width="9" style="61"/>
    <col min="2807" max="2807" width="41.6328125" style="61" customWidth="1"/>
    <col min="2808" max="2809" width="14.453125" style="61" customWidth="1"/>
    <col min="2810" max="2810" width="13.90625" style="61" customWidth="1"/>
    <col min="2811" max="2813" width="9" style="61"/>
    <col min="2814" max="2815" width="10.453125" style="61" customWidth="1"/>
    <col min="2816" max="3062" width="9" style="61"/>
    <col min="3063" max="3063" width="41.6328125" style="61" customWidth="1"/>
    <col min="3064" max="3065" width="14.453125" style="61" customWidth="1"/>
    <col min="3066" max="3066" width="13.90625" style="61" customWidth="1"/>
    <col min="3067" max="3069" width="9" style="61"/>
    <col min="3070" max="3071" width="10.453125" style="61" customWidth="1"/>
    <col min="3072" max="3318" width="9" style="61"/>
    <col min="3319" max="3319" width="41.6328125" style="61" customWidth="1"/>
    <col min="3320" max="3321" width="14.453125" style="61" customWidth="1"/>
    <col min="3322" max="3322" width="13.90625" style="61" customWidth="1"/>
    <col min="3323" max="3325" width="9" style="61"/>
    <col min="3326" max="3327" width="10.453125" style="61" customWidth="1"/>
    <col min="3328" max="3574" width="9" style="61"/>
    <col min="3575" max="3575" width="41.6328125" style="61" customWidth="1"/>
    <col min="3576" max="3577" width="14.453125" style="61" customWidth="1"/>
    <col min="3578" max="3578" width="13.90625" style="61" customWidth="1"/>
    <col min="3579" max="3581" width="9" style="61"/>
    <col min="3582" max="3583" width="10.453125" style="61" customWidth="1"/>
    <col min="3584" max="3830" width="9" style="61"/>
    <col min="3831" max="3831" width="41.6328125" style="61" customWidth="1"/>
    <col min="3832" max="3833" width="14.453125" style="61" customWidth="1"/>
    <col min="3834" max="3834" width="13.90625" style="61" customWidth="1"/>
    <col min="3835" max="3837" width="9" style="61"/>
    <col min="3838" max="3839" width="10.453125" style="61" customWidth="1"/>
    <col min="3840" max="4086" width="9" style="61"/>
    <col min="4087" max="4087" width="41.6328125" style="61" customWidth="1"/>
    <col min="4088" max="4089" width="14.453125" style="61" customWidth="1"/>
    <col min="4090" max="4090" width="13.90625" style="61" customWidth="1"/>
    <col min="4091" max="4093" width="9" style="61"/>
    <col min="4094" max="4095" width="10.453125" style="61" customWidth="1"/>
    <col min="4096" max="4342" width="9" style="61"/>
    <col min="4343" max="4343" width="41.6328125" style="61" customWidth="1"/>
    <col min="4344" max="4345" width="14.453125" style="61" customWidth="1"/>
    <col min="4346" max="4346" width="13.90625" style="61" customWidth="1"/>
    <col min="4347" max="4349" width="9" style="61"/>
    <col min="4350" max="4351" width="10.453125" style="61" customWidth="1"/>
    <col min="4352" max="4598" width="9" style="61"/>
    <col min="4599" max="4599" width="41.6328125" style="61" customWidth="1"/>
    <col min="4600" max="4601" width="14.453125" style="61" customWidth="1"/>
    <col min="4602" max="4602" width="13.90625" style="61" customWidth="1"/>
    <col min="4603" max="4605" width="9" style="61"/>
    <col min="4606" max="4607" width="10.453125" style="61" customWidth="1"/>
    <col min="4608" max="4854" width="9" style="61"/>
    <col min="4855" max="4855" width="41.6328125" style="61" customWidth="1"/>
    <col min="4856" max="4857" width="14.453125" style="61" customWidth="1"/>
    <col min="4858" max="4858" width="13.90625" style="61" customWidth="1"/>
    <col min="4859" max="4861" width="9" style="61"/>
    <col min="4862" max="4863" width="10.453125" style="61" customWidth="1"/>
    <col min="4864" max="5110" width="9" style="61"/>
    <col min="5111" max="5111" width="41.6328125" style="61" customWidth="1"/>
    <col min="5112" max="5113" width="14.453125" style="61" customWidth="1"/>
    <col min="5114" max="5114" width="13.90625" style="61" customWidth="1"/>
    <col min="5115" max="5117" width="9" style="61"/>
    <col min="5118" max="5119" width="10.453125" style="61" customWidth="1"/>
    <col min="5120" max="5366" width="9" style="61"/>
    <col min="5367" max="5367" width="41.6328125" style="61" customWidth="1"/>
    <col min="5368" max="5369" width="14.453125" style="61" customWidth="1"/>
    <col min="5370" max="5370" width="13.90625" style="61" customWidth="1"/>
    <col min="5371" max="5373" width="9" style="61"/>
    <col min="5374" max="5375" width="10.453125" style="61" customWidth="1"/>
    <col min="5376" max="5622" width="9" style="61"/>
    <col min="5623" max="5623" width="41.6328125" style="61" customWidth="1"/>
    <col min="5624" max="5625" width="14.453125" style="61" customWidth="1"/>
    <col min="5626" max="5626" width="13.90625" style="61" customWidth="1"/>
    <col min="5627" max="5629" width="9" style="61"/>
    <col min="5630" max="5631" width="10.453125" style="61" customWidth="1"/>
    <col min="5632" max="5878" width="9" style="61"/>
    <col min="5879" max="5879" width="41.6328125" style="61" customWidth="1"/>
    <col min="5880" max="5881" width="14.453125" style="61" customWidth="1"/>
    <col min="5882" max="5882" width="13.90625" style="61" customWidth="1"/>
    <col min="5883" max="5885" width="9" style="61"/>
    <col min="5886" max="5887" width="10.453125" style="61" customWidth="1"/>
    <col min="5888" max="6134" width="9" style="61"/>
    <col min="6135" max="6135" width="41.6328125" style="61" customWidth="1"/>
    <col min="6136" max="6137" width="14.453125" style="61" customWidth="1"/>
    <col min="6138" max="6138" width="13.90625" style="61" customWidth="1"/>
    <col min="6139" max="6141" width="9" style="61"/>
    <col min="6142" max="6143" width="10.453125" style="61" customWidth="1"/>
    <col min="6144" max="6390" width="9" style="61"/>
    <col min="6391" max="6391" width="41.6328125" style="61" customWidth="1"/>
    <col min="6392" max="6393" width="14.453125" style="61" customWidth="1"/>
    <col min="6394" max="6394" width="13.90625" style="61" customWidth="1"/>
    <col min="6395" max="6397" width="9" style="61"/>
    <col min="6398" max="6399" width="10.453125" style="61" customWidth="1"/>
    <col min="6400" max="6646" width="9" style="61"/>
    <col min="6647" max="6647" width="41.6328125" style="61" customWidth="1"/>
    <col min="6648" max="6649" width="14.453125" style="61" customWidth="1"/>
    <col min="6650" max="6650" width="13.90625" style="61" customWidth="1"/>
    <col min="6651" max="6653" width="9" style="61"/>
    <col min="6654" max="6655" width="10.453125" style="61" customWidth="1"/>
    <col min="6656" max="6902" width="9" style="61"/>
    <col min="6903" max="6903" width="41.6328125" style="61" customWidth="1"/>
    <col min="6904" max="6905" width="14.453125" style="61" customWidth="1"/>
    <col min="6906" max="6906" width="13.90625" style="61" customWidth="1"/>
    <col min="6907" max="6909" width="9" style="61"/>
    <col min="6910" max="6911" width="10.453125" style="61" customWidth="1"/>
    <col min="6912" max="7158" width="9" style="61"/>
    <col min="7159" max="7159" width="41.6328125" style="61" customWidth="1"/>
    <col min="7160" max="7161" width="14.453125" style="61" customWidth="1"/>
    <col min="7162" max="7162" width="13.90625" style="61" customWidth="1"/>
    <col min="7163" max="7165" width="9" style="61"/>
    <col min="7166" max="7167" width="10.453125" style="61" customWidth="1"/>
    <col min="7168" max="7414" width="9" style="61"/>
    <col min="7415" max="7415" width="41.6328125" style="61" customWidth="1"/>
    <col min="7416" max="7417" width="14.453125" style="61" customWidth="1"/>
    <col min="7418" max="7418" width="13.90625" style="61" customWidth="1"/>
    <col min="7419" max="7421" width="9" style="61"/>
    <col min="7422" max="7423" width="10.453125" style="61" customWidth="1"/>
    <col min="7424" max="7670" width="9" style="61"/>
    <col min="7671" max="7671" width="41.6328125" style="61" customWidth="1"/>
    <col min="7672" max="7673" width="14.453125" style="61" customWidth="1"/>
    <col min="7674" max="7674" width="13.90625" style="61" customWidth="1"/>
    <col min="7675" max="7677" width="9" style="61"/>
    <col min="7678" max="7679" width="10.453125" style="61" customWidth="1"/>
    <col min="7680" max="7926" width="9" style="61"/>
    <col min="7927" max="7927" width="41.6328125" style="61" customWidth="1"/>
    <col min="7928" max="7929" width="14.453125" style="61" customWidth="1"/>
    <col min="7930" max="7930" width="13.90625" style="61" customWidth="1"/>
    <col min="7931" max="7933" width="9" style="61"/>
    <col min="7934" max="7935" width="10.453125" style="61" customWidth="1"/>
    <col min="7936" max="8182" width="9" style="61"/>
    <col min="8183" max="8183" width="41.6328125" style="61" customWidth="1"/>
    <col min="8184" max="8185" width="14.453125" style="61" customWidth="1"/>
    <col min="8186" max="8186" width="13.90625" style="61" customWidth="1"/>
    <col min="8187" max="8189" width="9" style="61"/>
    <col min="8190" max="8191" width="10.453125" style="61" customWidth="1"/>
    <col min="8192" max="8438" width="9" style="61"/>
    <col min="8439" max="8439" width="41.6328125" style="61" customWidth="1"/>
    <col min="8440" max="8441" width="14.453125" style="61" customWidth="1"/>
    <col min="8442" max="8442" width="13.90625" style="61" customWidth="1"/>
    <col min="8443" max="8445" width="9" style="61"/>
    <col min="8446" max="8447" width="10.453125" style="61" customWidth="1"/>
    <col min="8448" max="8694" width="9" style="61"/>
    <col min="8695" max="8695" width="41.6328125" style="61" customWidth="1"/>
    <col min="8696" max="8697" width="14.453125" style="61" customWidth="1"/>
    <col min="8698" max="8698" width="13.90625" style="61" customWidth="1"/>
    <col min="8699" max="8701" width="9" style="61"/>
    <col min="8702" max="8703" width="10.453125" style="61" customWidth="1"/>
    <col min="8704" max="8950" width="9" style="61"/>
    <col min="8951" max="8951" width="41.6328125" style="61" customWidth="1"/>
    <col min="8952" max="8953" width="14.453125" style="61" customWidth="1"/>
    <col min="8954" max="8954" width="13.90625" style="61" customWidth="1"/>
    <col min="8955" max="8957" width="9" style="61"/>
    <col min="8958" max="8959" width="10.453125" style="61" customWidth="1"/>
    <col min="8960" max="9206" width="9" style="61"/>
    <col min="9207" max="9207" width="41.6328125" style="61" customWidth="1"/>
    <col min="9208" max="9209" width="14.453125" style="61" customWidth="1"/>
    <col min="9210" max="9210" width="13.90625" style="61" customWidth="1"/>
    <col min="9211" max="9213" width="9" style="61"/>
    <col min="9214" max="9215" width="10.453125" style="61" customWidth="1"/>
    <col min="9216" max="9462" width="9" style="61"/>
    <col min="9463" max="9463" width="41.6328125" style="61" customWidth="1"/>
    <col min="9464" max="9465" width="14.453125" style="61" customWidth="1"/>
    <col min="9466" max="9466" width="13.90625" style="61" customWidth="1"/>
    <col min="9467" max="9469" width="9" style="61"/>
    <col min="9470" max="9471" width="10.453125" style="61" customWidth="1"/>
    <col min="9472" max="9718" width="9" style="61"/>
    <col min="9719" max="9719" width="41.6328125" style="61" customWidth="1"/>
    <col min="9720" max="9721" width="14.453125" style="61" customWidth="1"/>
    <col min="9722" max="9722" width="13.90625" style="61" customWidth="1"/>
    <col min="9723" max="9725" width="9" style="61"/>
    <col min="9726" max="9727" width="10.453125" style="61" customWidth="1"/>
    <col min="9728" max="9974" width="9" style="61"/>
    <col min="9975" max="9975" width="41.6328125" style="61" customWidth="1"/>
    <col min="9976" max="9977" width="14.453125" style="61" customWidth="1"/>
    <col min="9978" max="9978" width="13.90625" style="61" customWidth="1"/>
    <col min="9979" max="9981" width="9" style="61"/>
    <col min="9982" max="9983" width="10.453125" style="61" customWidth="1"/>
    <col min="9984" max="10230" width="9" style="61"/>
    <col min="10231" max="10231" width="41.6328125" style="61" customWidth="1"/>
    <col min="10232" max="10233" width="14.453125" style="61" customWidth="1"/>
    <col min="10234" max="10234" width="13.90625" style="61" customWidth="1"/>
    <col min="10235" max="10237" width="9" style="61"/>
    <col min="10238" max="10239" width="10.453125" style="61" customWidth="1"/>
    <col min="10240" max="10486" width="9" style="61"/>
    <col min="10487" max="10487" width="41.6328125" style="61" customWidth="1"/>
    <col min="10488" max="10489" width="14.453125" style="61" customWidth="1"/>
    <col min="10490" max="10490" width="13.90625" style="61" customWidth="1"/>
    <col min="10491" max="10493" width="9" style="61"/>
    <col min="10494" max="10495" width="10.453125" style="61" customWidth="1"/>
    <col min="10496" max="10742" width="9" style="61"/>
    <col min="10743" max="10743" width="41.6328125" style="61" customWidth="1"/>
    <col min="10744" max="10745" width="14.453125" style="61" customWidth="1"/>
    <col min="10746" max="10746" width="13.90625" style="61" customWidth="1"/>
    <col min="10747" max="10749" width="9" style="61"/>
    <col min="10750" max="10751" width="10.453125" style="61" customWidth="1"/>
    <col min="10752" max="10998" width="9" style="61"/>
    <col min="10999" max="10999" width="41.6328125" style="61" customWidth="1"/>
    <col min="11000" max="11001" width="14.453125" style="61" customWidth="1"/>
    <col min="11002" max="11002" width="13.90625" style="61" customWidth="1"/>
    <col min="11003" max="11005" width="9" style="61"/>
    <col min="11006" max="11007" width="10.453125" style="61" customWidth="1"/>
    <col min="11008" max="11254" width="9" style="61"/>
    <col min="11255" max="11255" width="41.6328125" style="61" customWidth="1"/>
    <col min="11256" max="11257" width="14.453125" style="61" customWidth="1"/>
    <col min="11258" max="11258" width="13.90625" style="61" customWidth="1"/>
    <col min="11259" max="11261" width="9" style="61"/>
    <col min="11262" max="11263" width="10.453125" style="61" customWidth="1"/>
    <col min="11264" max="11510" width="9" style="61"/>
    <col min="11511" max="11511" width="41.6328125" style="61" customWidth="1"/>
    <col min="11512" max="11513" width="14.453125" style="61" customWidth="1"/>
    <col min="11514" max="11514" width="13.90625" style="61" customWidth="1"/>
    <col min="11515" max="11517" width="9" style="61"/>
    <col min="11518" max="11519" width="10.453125" style="61" customWidth="1"/>
    <col min="11520" max="11766" width="9" style="61"/>
    <col min="11767" max="11767" width="41.6328125" style="61" customWidth="1"/>
    <col min="11768" max="11769" width="14.453125" style="61" customWidth="1"/>
    <col min="11770" max="11770" width="13.90625" style="61" customWidth="1"/>
    <col min="11771" max="11773" width="9" style="61"/>
    <col min="11774" max="11775" width="10.453125" style="61" customWidth="1"/>
    <col min="11776" max="12022" width="9" style="61"/>
    <col min="12023" max="12023" width="41.6328125" style="61" customWidth="1"/>
    <col min="12024" max="12025" width="14.453125" style="61" customWidth="1"/>
    <col min="12026" max="12026" width="13.90625" style="61" customWidth="1"/>
    <col min="12027" max="12029" width="9" style="61"/>
    <col min="12030" max="12031" width="10.453125" style="61" customWidth="1"/>
    <col min="12032" max="12278" width="9" style="61"/>
    <col min="12279" max="12279" width="41.6328125" style="61" customWidth="1"/>
    <col min="12280" max="12281" width="14.453125" style="61" customWidth="1"/>
    <col min="12282" max="12282" width="13.90625" style="61" customWidth="1"/>
    <col min="12283" max="12285" width="9" style="61"/>
    <col min="12286" max="12287" width="10.453125" style="61" customWidth="1"/>
    <col min="12288" max="12534" width="9" style="61"/>
    <col min="12535" max="12535" width="41.6328125" style="61" customWidth="1"/>
    <col min="12536" max="12537" width="14.453125" style="61" customWidth="1"/>
    <col min="12538" max="12538" width="13.90625" style="61" customWidth="1"/>
    <col min="12539" max="12541" width="9" style="61"/>
    <col min="12542" max="12543" width="10.453125" style="61" customWidth="1"/>
    <col min="12544" max="12790" width="9" style="61"/>
    <col min="12791" max="12791" width="41.6328125" style="61" customWidth="1"/>
    <col min="12792" max="12793" width="14.453125" style="61" customWidth="1"/>
    <col min="12794" max="12794" width="13.90625" style="61" customWidth="1"/>
    <col min="12795" max="12797" width="9" style="61"/>
    <col min="12798" max="12799" width="10.453125" style="61" customWidth="1"/>
    <col min="12800" max="13046" width="9" style="61"/>
    <col min="13047" max="13047" width="41.6328125" style="61" customWidth="1"/>
    <col min="13048" max="13049" width="14.453125" style="61" customWidth="1"/>
    <col min="13050" max="13050" width="13.90625" style="61" customWidth="1"/>
    <col min="13051" max="13053" width="9" style="61"/>
    <col min="13054" max="13055" width="10.453125" style="61" customWidth="1"/>
    <col min="13056" max="13302" width="9" style="61"/>
    <col min="13303" max="13303" width="41.6328125" style="61" customWidth="1"/>
    <col min="13304" max="13305" width="14.453125" style="61" customWidth="1"/>
    <col min="13306" max="13306" width="13.90625" style="61" customWidth="1"/>
    <col min="13307" max="13309" width="9" style="61"/>
    <col min="13310" max="13311" width="10.453125" style="61" customWidth="1"/>
    <col min="13312" max="13558" width="9" style="61"/>
    <col min="13559" max="13559" width="41.6328125" style="61" customWidth="1"/>
    <col min="13560" max="13561" width="14.453125" style="61" customWidth="1"/>
    <col min="13562" max="13562" width="13.90625" style="61" customWidth="1"/>
    <col min="13563" max="13565" width="9" style="61"/>
    <col min="13566" max="13567" width="10.453125" style="61" customWidth="1"/>
    <col min="13568" max="13814" width="9" style="61"/>
    <col min="13815" max="13815" width="41.6328125" style="61" customWidth="1"/>
    <col min="13816" max="13817" width="14.453125" style="61" customWidth="1"/>
    <col min="13818" max="13818" width="13.90625" style="61" customWidth="1"/>
    <col min="13819" max="13821" width="9" style="61"/>
    <col min="13822" max="13823" width="10.453125" style="61" customWidth="1"/>
    <col min="13824" max="14070" width="9" style="61"/>
    <col min="14071" max="14071" width="41.6328125" style="61" customWidth="1"/>
    <col min="14072" max="14073" width="14.453125" style="61" customWidth="1"/>
    <col min="14074" max="14074" width="13.90625" style="61" customWidth="1"/>
    <col min="14075" max="14077" width="9" style="61"/>
    <col min="14078" max="14079" width="10.453125" style="61" customWidth="1"/>
    <col min="14080" max="14326" width="9" style="61"/>
    <col min="14327" max="14327" width="41.6328125" style="61" customWidth="1"/>
    <col min="14328" max="14329" width="14.453125" style="61" customWidth="1"/>
    <col min="14330" max="14330" width="13.90625" style="61" customWidth="1"/>
    <col min="14331" max="14333" width="9" style="61"/>
    <col min="14334" max="14335" width="10.453125" style="61" customWidth="1"/>
    <col min="14336" max="14582" width="9" style="61"/>
    <col min="14583" max="14583" width="41.6328125" style="61" customWidth="1"/>
    <col min="14584" max="14585" width="14.453125" style="61" customWidth="1"/>
    <col min="14586" max="14586" width="13.90625" style="61" customWidth="1"/>
    <col min="14587" max="14589" width="9" style="61"/>
    <col min="14590" max="14591" width="10.453125" style="61" customWidth="1"/>
    <col min="14592" max="14838" width="9" style="61"/>
    <col min="14839" max="14839" width="41.6328125" style="61" customWidth="1"/>
    <col min="14840" max="14841" width="14.453125" style="61" customWidth="1"/>
    <col min="14842" max="14842" width="13.90625" style="61" customWidth="1"/>
    <col min="14843" max="14845" width="9" style="61"/>
    <col min="14846" max="14847" width="10.453125" style="61" customWidth="1"/>
    <col min="14848" max="15094" width="9" style="61"/>
    <col min="15095" max="15095" width="41.6328125" style="61" customWidth="1"/>
    <col min="15096" max="15097" width="14.453125" style="61" customWidth="1"/>
    <col min="15098" max="15098" width="13.90625" style="61" customWidth="1"/>
    <col min="15099" max="15101" width="9" style="61"/>
    <col min="15102" max="15103" width="10.453125" style="61" customWidth="1"/>
    <col min="15104" max="15350" width="9" style="61"/>
    <col min="15351" max="15351" width="41.6328125" style="61" customWidth="1"/>
    <col min="15352" max="15353" width="14.453125" style="61" customWidth="1"/>
    <col min="15354" max="15354" width="13.90625" style="61" customWidth="1"/>
    <col min="15355" max="15357" width="9" style="61"/>
    <col min="15358" max="15359" width="10.453125" style="61" customWidth="1"/>
    <col min="15360" max="15606" width="9" style="61"/>
    <col min="15607" max="15607" width="41.6328125" style="61" customWidth="1"/>
    <col min="15608" max="15609" width="14.453125" style="61" customWidth="1"/>
    <col min="15610" max="15610" width="13.90625" style="61" customWidth="1"/>
    <col min="15611" max="15613" width="9" style="61"/>
    <col min="15614" max="15615" width="10.453125" style="61" customWidth="1"/>
    <col min="15616" max="15862" width="9" style="61"/>
    <col min="15863" max="15863" width="41.6328125" style="61" customWidth="1"/>
    <col min="15864" max="15865" width="14.453125" style="61" customWidth="1"/>
    <col min="15866" max="15866" width="13.90625" style="61" customWidth="1"/>
    <col min="15867" max="15869" width="9" style="61"/>
    <col min="15870" max="15871" width="10.453125" style="61" customWidth="1"/>
    <col min="15872" max="16118" width="9" style="61"/>
    <col min="16119" max="16119" width="41.6328125" style="61" customWidth="1"/>
    <col min="16120" max="16121" width="14.453125" style="61" customWidth="1"/>
    <col min="16122" max="16122" width="13.90625" style="61" customWidth="1"/>
    <col min="16123" max="16125" width="9" style="61"/>
    <col min="16126" max="16127" width="10.453125" style="61" customWidth="1"/>
    <col min="16128" max="16384" width="9" style="61"/>
  </cols>
  <sheetData>
    <row r="1" spans="1:6" ht="25.5">
      <c r="A1" s="475" t="s">
        <v>1995</v>
      </c>
      <c r="B1" s="476"/>
      <c r="C1" s="476"/>
      <c r="D1" s="475"/>
    </row>
    <row r="2" spans="1:6" ht="17.5">
      <c r="A2" s="63"/>
      <c r="B2" s="64"/>
      <c r="C2" s="65"/>
      <c r="D2" s="66" t="s">
        <v>1876</v>
      </c>
    </row>
    <row r="3" spans="1:6" ht="17.5">
      <c r="A3" s="67" t="s">
        <v>1636</v>
      </c>
      <c r="B3" s="68" t="s">
        <v>5</v>
      </c>
      <c r="C3" s="68" t="s">
        <v>6</v>
      </c>
      <c r="D3" s="69" t="s">
        <v>7</v>
      </c>
      <c r="E3" s="86" t="s">
        <v>8</v>
      </c>
    </row>
    <row r="4" spans="1:6" ht="17.5">
      <c r="A4" s="70" t="s">
        <v>1980</v>
      </c>
      <c r="B4" s="71">
        <v>0</v>
      </c>
      <c r="C4" s="72"/>
      <c r="D4" s="73"/>
      <c r="E4" s="86" t="str">
        <f t="shared" ref="E4:E23" si="0">IF(A4&lt;&gt;"",IF(SUM(B4:C4)&lt;&gt;0,"是","否"),"是")</f>
        <v>否</v>
      </c>
    </row>
    <row r="5" spans="1:6" ht="17.5">
      <c r="A5" s="70" t="s">
        <v>1981</v>
      </c>
      <c r="B5" s="71">
        <v>0</v>
      </c>
      <c r="C5" s="74"/>
      <c r="D5" s="73"/>
      <c r="E5" s="86" t="str">
        <f t="shared" si="0"/>
        <v>否</v>
      </c>
    </row>
    <row r="6" spans="1:6" ht="17.5">
      <c r="A6" s="70" t="s">
        <v>1982</v>
      </c>
      <c r="B6" s="71">
        <v>0</v>
      </c>
      <c r="C6" s="74"/>
      <c r="D6" s="73"/>
      <c r="E6" s="86" t="str">
        <f t="shared" si="0"/>
        <v>否</v>
      </c>
    </row>
    <row r="7" spans="1:6" ht="17.5">
      <c r="A7" s="70" t="s">
        <v>1983</v>
      </c>
      <c r="B7" s="71">
        <v>0</v>
      </c>
      <c r="C7" s="74"/>
      <c r="D7" s="73"/>
      <c r="E7" s="86" t="str">
        <f t="shared" si="0"/>
        <v>否</v>
      </c>
    </row>
    <row r="8" spans="1:6" ht="17.5">
      <c r="A8" s="70" t="s">
        <v>1984</v>
      </c>
      <c r="B8" s="71">
        <v>0</v>
      </c>
      <c r="C8" s="74">
        <v>0</v>
      </c>
      <c r="D8" s="73"/>
      <c r="E8" s="86" t="str">
        <f t="shared" si="0"/>
        <v>否</v>
      </c>
      <c r="F8" s="61" t="s">
        <v>1996</v>
      </c>
    </row>
    <row r="9" spans="1:6" ht="17.5">
      <c r="A9" s="70" t="s">
        <v>1985</v>
      </c>
      <c r="B9" s="71">
        <v>0</v>
      </c>
      <c r="C9" s="72">
        <v>0</v>
      </c>
      <c r="D9" s="73"/>
      <c r="E9" s="86" t="str">
        <f t="shared" si="0"/>
        <v>否</v>
      </c>
    </row>
    <row r="10" spans="1:6" ht="17.5">
      <c r="A10" s="70" t="s">
        <v>1986</v>
      </c>
      <c r="B10" s="71">
        <v>1437</v>
      </c>
      <c r="C10" s="74">
        <v>1600</v>
      </c>
      <c r="D10" s="73">
        <v>0.113</v>
      </c>
      <c r="E10" s="86" t="str">
        <f t="shared" si="0"/>
        <v>是</v>
      </c>
    </row>
    <row r="11" spans="1:6" ht="17.5">
      <c r="A11" s="75" t="s">
        <v>1987</v>
      </c>
      <c r="B11" s="71">
        <v>1355</v>
      </c>
      <c r="C11" s="74">
        <v>1400</v>
      </c>
      <c r="D11" s="73">
        <v>3.3000000000000002E-2</v>
      </c>
      <c r="E11" s="86" t="str">
        <f t="shared" si="0"/>
        <v>是</v>
      </c>
    </row>
    <row r="12" spans="1:6" ht="17.5">
      <c r="A12" s="70" t="s">
        <v>1988</v>
      </c>
      <c r="B12" s="71">
        <v>0</v>
      </c>
      <c r="C12" s="76"/>
      <c r="D12" s="73"/>
      <c r="E12" s="86" t="str">
        <f t="shared" si="0"/>
        <v>否</v>
      </c>
    </row>
    <row r="13" spans="1:6" ht="17.5">
      <c r="A13" s="70"/>
      <c r="B13" s="76"/>
      <c r="C13" s="76"/>
      <c r="D13" s="73"/>
      <c r="E13" s="86" t="str">
        <f t="shared" si="0"/>
        <v>是</v>
      </c>
    </row>
    <row r="14" spans="1:6" s="60" customFormat="1" ht="17.5">
      <c r="A14" s="77"/>
      <c r="B14" s="76"/>
      <c r="C14" s="76"/>
      <c r="D14" s="78"/>
      <c r="E14" s="86" t="str">
        <f t="shared" si="0"/>
        <v>是</v>
      </c>
    </row>
    <row r="15" spans="1:6" ht="17.5">
      <c r="A15" s="70" t="s">
        <v>1617</v>
      </c>
      <c r="B15" s="76"/>
      <c r="C15" s="76"/>
      <c r="D15" s="78"/>
      <c r="E15" s="86" t="str">
        <f t="shared" si="0"/>
        <v>否</v>
      </c>
    </row>
    <row r="16" spans="1:6" ht="17.5">
      <c r="A16" s="70" t="s">
        <v>1617</v>
      </c>
      <c r="B16" s="76"/>
      <c r="C16" s="76"/>
      <c r="D16" s="78"/>
      <c r="E16" s="86" t="str">
        <f t="shared" si="0"/>
        <v>否</v>
      </c>
    </row>
    <row r="17" spans="1:5" ht="17.5">
      <c r="A17" s="79" t="s">
        <v>1873</v>
      </c>
      <c r="B17" s="80">
        <v>2792</v>
      </c>
      <c r="C17" s="80">
        <v>3000</v>
      </c>
      <c r="D17" s="81">
        <v>7.3999999999999996E-2</v>
      </c>
      <c r="E17" s="86" t="str">
        <f t="shared" si="0"/>
        <v>是</v>
      </c>
    </row>
    <row r="18" spans="1:5" ht="17.5">
      <c r="A18" s="82" t="s">
        <v>1935</v>
      </c>
      <c r="B18" s="80">
        <v>19141</v>
      </c>
      <c r="C18" s="80">
        <v>20141</v>
      </c>
      <c r="D18" s="81">
        <v>5.1999999999999998E-2</v>
      </c>
      <c r="E18" s="86" t="str">
        <f t="shared" si="0"/>
        <v>是</v>
      </c>
    </row>
    <row r="19" spans="1:5" ht="17.5">
      <c r="A19" s="70" t="s">
        <v>1989</v>
      </c>
      <c r="B19" s="83">
        <v>0</v>
      </c>
      <c r="C19" s="83"/>
      <c r="D19" s="78"/>
      <c r="E19" s="86" t="str">
        <f t="shared" si="0"/>
        <v>否</v>
      </c>
    </row>
    <row r="20" spans="1:5" ht="17.5">
      <c r="A20" s="70" t="s">
        <v>1990</v>
      </c>
      <c r="B20" s="76"/>
      <c r="C20" s="76"/>
      <c r="D20" s="78"/>
      <c r="E20" s="86" t="str">
        <f t="shared" si="0"/>
        <v>否</v>
      </c>
    </row>
    <row r="21" spans="1:5" ht="17.5">
      <c r="A21" s="70" t="s">
        <v>1991</v>
      </c>
      <c r="B21" s="76">
        <v>0</v>
      </c>
      <c r="C21" s="76"/>
      <c r="D21" s="78"/>
      <c r="E21" s="86"/>
    </row>
    <row r="22" spans="1:5" ht="17.5">
      <c r="A22" s="70" t="s">
        <v>1992</v>
      </c>
      <c r="B22" s="84"/>
      <c r="C22" s="76"/>
      <c r="D22" s="73"/>
      <c r="E22" s="86" t="str">
        <f t="shared" si="0"/>
        <v>否</v>
      </c>
    </row>
    <row r="23" spans="1:5" ht="17.5">
      <c r="A23" s="70" t="s">
        <v>1993</v>
      </c>
      <c r="B23" s="76">
        <v>19141</v>
      </c>
      <c r="C23" s="76">
        <v>20141</v>
      </c>
      <c r="D23" s="78">
        <v>5.1999999999999998E-2</v>
      </c>
      <c r="E23" s="86" t="str">
        <f t="shared" si="0"/>
        <v>是</v>
      </c>
    </row>
    <row r="24" spans="1:5" ht="17.5">
      <c r="A24" s="70" t="s">
        <v>1617</v>
      </c>
      <c r="B24" s="76"/>
      <c r="C24" s="76"/>
      <c r="D24" s="78"/>
    </row>
    <row r="25" spans="1:5" ht="17.5">
      <c r="A25" s="70" t="s">
        <v>1617</v>
      </c>
      <c r="B25" s="76"/>
      <c r="C25" s="76"/>
      <c r="D25" s="78"/>
    </row>
    <row r="26" spans="1:5" ht="17.5">
      <c r="A26" s="79" t="s">
        <v>119</v>
      </c>
      <c r="B26" s="80">
        <v>21933</v>
      </c>
      <c r="C26" s="80">
        <v>23141</v>
      </c>
      <c r="D26" s="81">
        <v>5.5E-2</v>
      </c>
    </row>
    <row r="27" spans="1:5">
      <c r="B27" s="85"/>
      <c r="C27" s="85"/>
    </row>
  </sheetData>
  <autoFilter ref="A3:F26">
    <filterColumn colId="4">
      <filters>
        <filter val="是"/>
      </filters>
    </filterColumn>
    <extLst/>
  </autoFilter>
  <mergeCells count="1">
    <mergeCell ref="A1:D1"/>
  </mergeCells>
  <phoneticPr fontId="95" type="noConversion"/>
  <conditionalFormatting sqref="E16:F16">
    <cfRule type="cellIs" dxfId="4" priority="16" stopIfTrue="1" operator="lessThan">
      <formula>0</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sheetPr>
    <pageSetUpPr fitToPage="1"/>
  </sheetPr>
  <dimension ref="A1:G36"/>
  <sheetViews>
    <sheetView workbookViewId="0">
      <selection activeCell="E8" sqref="E8"/>
    </sheetView>
  </sheetViews>
  <sheetFormatPr defaultColWidth="10" defaultRowHeight="14"/>
  <cols>
    <col min="1" max="1" width="24.6328125" style="26" customWidth="1"/>
    <col min="2" max="7" width="15.6328125" style="26" customWidth="1"/>
    <col min="8" max="8" width="9.7265625" style="26" customWidth="1"/>
    <col min="9" max="16384" width="10" style="26"/>
  </cols>
  <sheetData>
    <row r="1" spans="1:7">
      <c r="A1" s="44"/>
    </row>
    <row r="2" spans="1:7" ht="25.5">
      <c r="A2" s="477" t="s">
        <v>1997</v>
      </c>
      <c r="B2" s="477"/>
      <c r="C2" s="477"/>
      <c r="D2" s="477"/>
      <c r="E2" s="477"/>
      <c r="F2" s="477"/>
      <c r="G2" s="477"/>
    </row>
    <row r="3" spans="1:7">
      <c r="A3" s="48"/>
      <c r="B3" s="48"/>
      <c r="F3" s="478" t="s">
        <v>1998</v>
      </c>
      <c r="G3" s="478"/>
    </row>
    <row r="4" spans="1:7" ht="17.5">
      <c r="A4" s="479" t="s">
        <v>1999</v>
      </c>
      <c r="B4" s="479" t="s">
        <v>2000</v>
      </c>
      <c r="C4" s="479"/>
      <c r="D4" s="479"/>
      <c r="E4" s="479" t="s">
        <v>2001</v>
      </c>
      <c r="F4" s="479"/>
      <c r="G4" s="479"/>
    </row>
    <row r="5" spans="1:7" ht="17.5">
      <c r="A5" s="479"/>
      <c r="B5" s="57"/>
      <c r="C5" s="50" t="s">
        <v>2002</v>
      </c>
      <c r="D5" s="50" t="s">
        <v>2003</v>
      </c>
      <c r="E5" s="57"/>
      <c r="F5" s="50" t="s">
        <v>2002</v>
      </c>
      <c r="G5" s="50" t="s">
        <v>2003</v>
      </c>
    </row>
    <row r="6" spans="1:7" ht="17.5">
      <c r="A6" s="50" t="s">
        <v>2004</v>
      </c>
      <c r="B6" s="50" t="s">
        <v>2005</v>
      </c>
      <c r="C6" s="50" t="s">
        <v>2006</v>
      </c>
      <c r="D6" s="50" t="s">
        <v>2007</v>
      </c>
      <c r="E6" s="50" t="s">
        <v>2008</v>
      </c>
      <c r="F6" s="50" t="s">
        <v>2009</v>
      </c>
      <c r="G6" s="50" t="s">
        <v>2010</v>
      </c>
    </row>
    <row r="7" spans="1:7" ht="17.5">
      <c r="A7" s="52" t="s">
        <v>2011</v>
      </c>
      <c r="B7" s="57">
        <f>C7+D7</f>
        <v>36.71</v>
      </c>
      <c r="C7" s="57">
        <v>4.0599999999999996</v>
      </c>
      <c r="D7" s="57">
        <v>32.65</v>
      </c>
      <c r="E7" s="57">
        <f>F7+G7</f>
        <v>44.94</v>
      </c>
      <c r="F7" s="57">
        <v>3.79</v>
      </c>
      <c r="G7" s="57">
        <v>41.15</v>
      </c>
    </row>
    <row r="8" spans="1:7" ht="17.5">
      <c r="A8" s="52" t="s">
        <v>2012</v>
      </c>
      <c r="B8" s="57">
        <f>C8+D8</f>
        <v>36.71</v>
      </c>
      <c r="C8" s="57">
        <v>4.0599999999999996</v>
      </c>
      <c r="D8" s="57">
        <v>32.65</v>
      </c>
      <c r="E8" s="57">
        <f>F8+G8</f>
        <v>44.94</v>
      </c>
      <c r="F8" s="57">
        <v>3.79</v>
      </c>
      <c r="G8" s="57">
        <v>41.15</v>
      </c>
    </row>
    <row r="9" spans="1:7" ht="17.5">
      <c r="A9" s="58"/>
      <c r="B9" s="57"/>
      <c r="C9" s="57"/>
      <c r="D9" s="57"/>
      <c r="E9" s="57"/>
      <c r="F9" s="57"/>
      <c r="G9" s="57"/>
    </row>
    <row r="10" spans="1:7" ht="17.5">
      <c r="A10" s="58" t="s">
        <v>1590</v>
      </c>
      <c r="B10" s="57"/>
      <c r="C10" s="57"/>
      <c r="D10" s="57"/>
      <c r="E10" s="57"/>
      <c r="F10" s="57"/>
      <c r="G10" s="57"/>
    </row>
    <row r="11" spans="1:7" s="25" customFormat="1" ht="15">
      <c r="A11" s="480" t="s">
        <v>2013</v>
      </c>
      <c r="B11" s="480"/>
      <c r="C11" s="480"/>
      <c r="D11" s="480"/>
      <c r="E11" s="480"/>
      <c r="F11" s="480"/>
      <c r="G11" s="480"/>
    </row>
    <row r="12" spans="1:7" s="25" customFormat="1" ht="15">
      <c r="A12" s="480" t="s">
        <v>2014</v>
      </c>
      <c r="B12" s="480"/>
      <c r="C12" s="480"/>
      <c r="D12" s="480"/>
      <c r="E12" s="480"/>
      <c r="F12" s="480"/>
      <c r="G12" s="480"/>
    </row>
    <row r="13" spans="1:7">
      <c r="A13" s="44"/>
      <c r="B13" s="44"/>
      <c r="C13" s="44"/>
      <c r="D13" s="44"/>
      <c r="E13" s="44"/>
      <c r="F13" s="44"/>
      <c r="G13" s="44"/>
    </row>
    <row r="14" spans="1:7">
      <c r="A14" s="44"/>
      <c r="B14" s="44"/>
      <c r="C14" s="44"/>
      <c r="D14" s="44"/>
      <c r="E14" s="44"/>
      <c r="F14" s="44"/>
      <c r="G14" s="44"/>
    </row>
    <row r="15" spans="1:7">
      <c r="A15" s="44"/>
      <c r="B15" s="44"/>
      <c r="C15" s="44"/>
      <c r="D15" s="44"/>
      <c r="E15" s="44"/>
      <c r="F15" s="44"/>
      <c r="G15" s="44"/>
    </row>
    <row r="16" spans="1:7" hidden="1">
      <c r="A16" s="44"/>
      <c r="B16" s="44"/>
      <c r="C16" s="44"/>
      <c r="D16" s="44"/>
      <c r="E16" s="44"/>
      <c r="F16" s="44"/>
      <c r="G16" s="44"/>
    </row>
    <row r="17" spans="1:7" hidden="1">
      <c r="A17" s="44"/>
      <c r="B17" s="44"/>
      <c r="C17" s="44"/>
      <c r="D17" s="44"/>
      <c r="E17" s="44"/>
      <c r="F17" s="44"/>
      <c r="G17" s="44"/>
    </row>
    <row r="18" spans="1:7" hidden="1">
      <c r="A18" s="48"/>
      <c r="B18" s="48"/>
      <c r="C18" s="48"/>
      <c r="D18" s="48"/>
      <c r="E18" s="48"/>
      <c r="F18" s="48"/>
      <c r="G18" s="48"/>
    </row>
    <row r="19" spans="1:7" ht="25.5" hidden="1">
      <c r="A19" s="477" t="s">
        <v>2015</v>
      </c>
      <c r="B19" s="477"/>
      <c r="C19" s="477"/>
      <c r="D19" s="477"/>
      <c r="E19" s="477"/>
      <c r="F19" s="477"/>
      <c r="G19" s="477"/>
    </row>
    <row r="20" spans="1:7" hidden="1">
      <c r="A20" s="481" t="s">
        <v>2016</v>
      </c>
      <c r="B20" s="481"/>
      <c r="C20" s="481"/>
      <c r="D20" s="481"/>
      <c r="E20" s="481"/>
      <c r="F20" s="481"/>
      <c r="G20" s="481"/>
    </row>
    <row r="21" spans="1:7" hidden="1">
      <c r="A21" s="48"/>
      <c r="B21" s="48"/>
      <c r="F21" s="478" t="s">
        <v>1998</v>
      </c>
      <c r="G21" s="478"/>
    </row>
    <row r="22" spans="1:7" ht="17.5" hidden="1">
      <c r="A22" s="479" t="s">
        <v>1999</v>
      </c>
      <c r="B22" s="479" t="s">
        <v>2017</v>
      </c>
      <c r="C22" s="479"/>
      <c r="D22" s="479"/>
      <c r="E22" s="479" t="s">
        <v>2018</v>
      </c>
      <c r="F22" s="479"/>
      <c r="G22" s="479"/>
    </row>
    <row r="23" spans="1:7" ht="17.5" hidden="1">
      <c r="A23" s="479"/>
      <c r="B23" s="57"/>
      <c r="C23" s="50" t="s">
        <v>2002</v>
      </c>
      <c r="D23" s="50" t="s">
        <v>2003</v>
      </c>
      <c r="E23" s="57"/>
      <c r="F23" s="50" t="s">
        <v>2002</v>
      </c>
      <c r="G23" s="50" t="s">
        <v>2003</v>
      </c>
    </row>
    <row r="24" spans="1:7" ht="17.5" hidden="1">
      <c r="A24" s="50" t="s">
        <v>2004</v>
      </c>
      <c r="B24" s="50" t="s">
        <v>2005</v>
      </c>
      <c r="C24" s="50" t="s">
        <v>2006</v>
      </c>
      <c r="D24" s="50" t="s">
        <v>2007</v>
      </c>
      <c r="E24" s="50" t="s">
        <v>2008</v>
      </c>
      <c r="F24" s="50" t="s">
        <v>2009</v>
      </c>
      <c r="G24" s="50" t="s">
        <v>2010</v>
      </c>
    </row>
    <row r="25" spans="1:7" ht="17.5" hidden="1">
      <c r="A25" s="51" t="s">
        <v>2019</v>
      </c>
      <c r="B25" s="59"/>
      <c r="C25" s="59"/>
      <c r="D25" s="59"/>
      <c r="E25" s="59"/>
      <c r="F25" s="59"/>
      <c r="G25" s="59"/>
    </row>
    <row r="26" spans="1:7" ht="17.5" hidden="1">
      <c r="A26" s="51" t="s">
        <v>2020</v>
      </c>
      <c r="B26" s="59"/>
      <c r="C26" s="59"/>
      <c r="D26" s="59"/>
      <c r="E26" s="59"/>
      <c r="F26" s="59"/>
      <c r="G26" s="59"/>
    </row>
    <row r="27" spans="1:7" ht="17.5" hidden="1">
      <c r="A27" s="51" t="s">
        <v>2021</v>
      </c>
      <c r="B27" s="59"/>
      <c r="C27" s="59"/>
      <c r="D27" s="59"/>
      <c r="E27" s="59"/>
      <c r="F27" s="59"/>
      <c r="G27" s="59"/>
    </row>
    <row r="28" spans="1:7" ht="17.5" hidden="1">
      <c r="A28" s="51" t="s">
        <v>2022</v>
      </c>
      <c r="B28" s="59"/>
      <c r="C28" s="59"/>
      <c r="D28" s="59"/>
      <c r="E28" s="59"/>
      <c r="F28" s="59"/>
      <c r="G28" s="59"/>
    </row>
    <row r="29" spans="1:7" ht="17.5" hidden="1">
      <c r="A29" s="58" t="s">
        <v>1590</v>
      </c>
      <c r="B29" s="59"/>
      <c r="C29" s="59"/>
      <c r="D29" s="59"/>
      <c r="E29" s="59"/>
      <c r="F29" s="59"/>
      <c r="G29" s="59"/>
    </row>
    <row r="30" spans="1:7" s="25" customFormat="1" ht="15" hidden="1">
      <c r="A30" s="482" t="s">
        <v>2013</v>
      </c>
      <c r="B30" s="482"/>
      <c r="C30" s="482"/>
      <c r="D30" s="482"/>
      <c r="E30" s="482"/>
      <c r="F30" s="482"/>
      <c r="G30" s="482"/>
    </row>
    <row r="31" spans="1:7" s="25" customFormat="1" ht="15" hidden="1">
      <c r="A31" s="482" t="s">
        <v>2014</v>
      </c>
      <c r="B31" s="482"/>
      <c r="C31" s="482"/>
      <c r="D31" s="482"/>
      <c r="E31" s="482"/>
      <c r="F31" s="482"/>
      <c r="G31" s="482"/>
    </row>
    <row r="32" spans="1:7" hidden="1"/>
    <row r="33" hidden="1"/>
    <row r="34" hidden="1"/>
    <row r="35" hidden="1"/>
    <row r="36" hidden="1"/>
  </sheetData>
  <mergeCells count="15">
    <mergeCell ref="A30:G30"/>
    <mergeCell ref="A31:G31"/>
    <mergeCell ref="A4:A5"/>
    <mergeCell ref="A22:A23"/>
    <mergeCell ref="A12:G12"/>
    <mergeCell ref="A19:G19"/>
    <mergeCell ref="A20:G20"/>
    <mergeCell ref="F21:G21"/>
    <mergeCell ref="B22:D22"/>
    <mergeCell ref="E22:G22"/>
    <mergeCell ref="A2:G2"/>
    <mergeCell ref="F3:G3"/>
    <mergeCell ref="B4:D4"/>
    <mergeCell ref="E4:G4"/>
    <mergeCell ref="A11:G11"/>
  </mergeCells>
  <phoneticPr fontId="95" type="noConversion"/>
  <printOptions horizontalCentered="1"/>
  <pageMargins left="0.70902777777777803" right="0.70902777777777803" top="0.62916666666666698" bottom="0.75" header="0.30902777777777801" footer="0.30902777777777801"/>
  <pageSetup paperSize="9" fitToHeight="200" orientation="landscape"/>
</worksheet>
</file>

<file path=xl/worksheets/sheet25.xml><?xml version="1.0" encoding="utf-8"?>
<worksheet xmlns="http://schemas.openxmlformats.org/spreadsheetml/2006/main" xmlns:r="http://schemas.openxmlformats.org/officeDocument/2006/relationships">
  <sheetPr>
    <pageSetUpPr fitToPage="1"/>
  </sheetPr>
  <dimension ref="A2:G16"/>
  <sheetViews>
    <sheetView workbookViewId="0">
      <selection activeCell="A5" sqref="A5:C15"/>
    </sheetView>
  </sheetViews>
  <sheetFormatPr defaultColWidth="10" defaultRowHeight="14"/>
  <cols>
    <col min="1" max="1" width="62.26953125" style="26" customWidth="1"/>
    <col min="2" max="2" width="11.6328125" style="26" customWidth="1"/>
    <col min="3" max="3" width="11.08984375" style="26" customWidth="1"/>
    <col min="4" max="4" width="9.7265625" style="26" customWidth="1"/>
    <col min="5" max="5" width="10.36328125" style="26"/>
    <col min="6" max="16384" width="10" style="26"/>
  </cols>
  <sheetData>
    <row r="2" spans="1:7">
      <c r="A2" s="44"/>
    </row>
    <row r="3" spans="1:7" ht="25.5">
      <c r="A3" s="483" t="s">
        <v>2023</v>
      </c>
      <c r="B3" s="483"/>
      <c r="C3" s="483"/>
    </row>
    <row r="4" spans="1:7">
      <c r="A4" s="48"/>
      <c r="B4" s="48"/>
      <c r="C4" s="49" t="s">
        <v>1998</v>
      </c>
    </row>
    <row r="5" spans="1:7" s="54" customFormat="1" ht="17.5">
      <c r="A5" s="50" t="s">
        <v>1706</v>
      </c>
      <c r="B5" s="50" t="s">
        <v>1958</v>
      </c>
      <c r="C5" s="50" t="s">
        <v>2024</v>
      </c>
    </row>
    <row r="6" spans="1:7" s="54" customFormat="1" ht="17.5">
      <c r="A6" s="51" t="s">
        <v>2025</v>
      </c>
      <c r="B6" s="35">
        <v>3.95</v>
      </c>
      <c r="C6" s="35">
        <v>3.95</v>
      </c>
    </row>
    <row r="7" spans="1:7" s="54" customFormat="1" ht="17.5">
      <c r="A7" s="51" t="s">
        <v>2026</v>
      </c>
      <c r="B7" s="35">
        <v>4.0599999999999996</v>
      </c>
      <c r="C7" s="35">
        <v>4.0599999999999996</v>
      </c>
    </row>
    <row r="8" spans="1:7" s="54" customFormat="1" ht="17.5">
      <c r="A8" s="51" t="s">
        <v>2027</v>
      </c>
      <c r="B8" s="35">
        <v>1.38</v>
      </c>
      <c r="C8" s="35">
        <v>1.38</v>
      </c>
    </row>
    <row r="9" spans="1:7" s="54" customFormat="1" ht="17.5">
      <c r="A9" s="52" t="s">
        <v>2028</v>
      </c>
      <c r="B9" s="35"/>
      <c r="C9" s="35"/>
    </row>
    <row r="10" spans="1:7" s="54" customFormat="1" ht="17.5">
      <c r="A10" s="52" t="s">
        <v>2029</v>
      </c>
      <c r="B10" s="35">
        <v>1.38</v>
      </c>
      <c r="C10" s="35">
        <v>1.38</v>
      </c>
    </row>
    <row r="11" spans="1:7" s="54" customFormat="1" ht="17.5">
      <c r="A11" s="51" t="s">
        <v>2030</v>
      </c>
      <c r="B11" s="53">
        <v>1.54</v>
      </c>
      <c r="C11" s="53">
        <v>1.54</v>
      </c>
    </row>
    <row r="12" spans="1:7" s="54" customFormat="1" ht="17.5">
      <c r="A12" s="51" t="s">
        <v>2031</v>
      </c>
      <c r="B12" s="35">
        <v>3.79</v>
      </c>
      <c r="C12" s="35">
        <v>3.79</v>
      </c>
    </row>
    <row r="13" spans="1:7" s="54" customFormat="1" ht="17.5">
      <c r="A13" s="51" t="s">
        <v>2032</v>
      </c>
      <c r="B13" s="35"/>
      <c r="C13" s="35"/>
    </row>
    <row r="14" spans="1:7" s="54" customFormat="1" ht="17.5">
      <c r="A14" s="51" t="s">
        <v>2033</v>
      </c>
      <c r="B14" s="35">
        <v>3.79</v>
      </c>
      <c r="C14" s="35">
        <v>3.79</v>
      </c>
    </row>
    <row r="15" spans="1:7" s="55" customFormat="1" ht="15">
      <c r="A15" s="484" t="s">
        <v>2034</v>
      </c>
      <c r="B15" s="484"/>
      <c r="C15" s="484"/>
      <c r="D15" s="56"/>
      <c r="E15" s="56"/>
      <c r="F15" s="56"/>
      <c r="G15" s="56"/>
    </row>
    <row r="16" spans="1:7">
      <c r="A16" s="48"/>
      <c r="B16" s="48"/>
      <c r="C16" s="48"/>
    </row>
  </sheetData>
  <mergeCells count="2">
    <mergeCell ref="A3:C3"/>
    <mergeCell ref="A15:C15"/>
  </mergeCells>
  <phoneticPr fontId="95" type="noConversion"/>
  <printOptions horizontalCentered="1"/>
  <pageMargins left="0.70902777777777803" right="0.70902777777777803" top="0.75" bottom="0.75" header="0.30902777777777801" footer="0.30902777777777801"/>
  <pageSetup paperSize="9" fitToHeight="200" orientation="landscape"/>
</worksheet>
</file>

<file path=xl/worksheets/sheet26.xml><?xml version="1.0" encoding="utf-8"?>
<worksheet xmlns="http://schemas.openxmlformats.org/spreadsheetml/2006/main" xmlns:r="http://schemas.openxmlformats.org/officeDocument/2006/relationships">
  <sheetPr>
    <pageSetUpPr fitToPage="1"/>
  </sheetPr>
  <dimension ref="A2:G16"/>
  <sheetViews>
    <sheetView workbookViewId="0">
      <selection activeCell="B14" sqref="B14:C14"/>
    </sheetView>
  </sheetViews>
  <sheetFormatPr defaultColWidth="10" defaultRowHeight="14"/>
  <cols>
    <col min="1" max="1" width="60" style="26" customWidth="1"/>
    <col min="2" max="2" width="9.08984375" style="26" customWidth="1"/>
    <col min="3" max="3" width="10" style="26" customWidth="1"/>
    <col min="4" max="4" width="9.7265625" style="26" customWidth="1"/>
    <col min="5" max="16384" width="10" style="26"/>
  </cols>
  <sheetData>
    <row r="2" spans="1:7">
      <c r="A2" s="44"/>
    </row>
    <row r="3" spans="1:7" ht="25.5">
      <c r="A3" s="483" t="s">
        <v>2035</v>
      </c>
      <c r="B3" s="483"/>
      <c r="C3" s="483"/>
    </row>
    <row r="4" spans="1:7" ht="28">
      <c r="A4" s="48"/>
      <c r="B4" s="48"/>
      <c r="C4" s="49" t="s">
        <v>1998</v>
      </c>
    </row>
    <row r="5" spans="1:7" ht="17.5">
      <c r="A5" s="50" t="s">
        <v>1706</v>
      </c>
      <c r="B5" s="50" t="s">
        <v>1958</v>
      </c>
      <c r="C5" s="50" t="s">
        <v>2024</v>
      </c>
    </row>
    <row r="6" spans="1:7" ht="17.5">
      <c r="A6" s="51" t="s">
        <v>2025</v>
      </c>
      <c r="B6" s="35">
        <v>3.95</v>
      </c>
      <c r="C6" s="35">
        <v>3.95</v>
      </c>
    </row>
    <row r="7" spans="1:7" ht="17.5">
      <c r="A7" s="51" t="s">
        <v>2026</v>
      </c>
      <c r="B7" s="35">
        <v>4.0599999999999996</v>
      </c>
      <c r="C7" s="35">
        <v>4.0599999999999996</v>
      </c>
    </row>
    <row r="8" spans="1:7" ht="17.5">
      <c r="A8" s="51" t="s">
        <v>2027</v>
      </c>
      <c r="B8" s="35">
        <v>1.38</v>
      </c>
      <c r="C8" s="35">
        <v>1.38</v>
      </c>
    </row>
    <row r="9" spans="1:7" ht="17.5">
      <c r="A9" s="52" t="s">
        <v>2028</v>
      </c>
      <c r="B9" s="35"/>
      <c r="C9" s="35"/>
    </row>
    <row r="10" spans="1:7" ht="17.5">
      <c r="A10" s="52" t="s">
        <v>2029</v>
      </c>
      <c r="B10" s="35">
        <v>1.38</v>
      </c>
      <c r="C10" s="35">
        <v>1.38</v>
      </c>
    </row>
    <row r="11" spans="1:7" ht="17.5">
      <c r="A11" s="51" t="s">
        <v>2030</v>
      </c>
      <c r="B11" s="53">
        <v>1.54</v>
      </c>
      <c r="C11" s="53">
        <v>1.54</v>
      </c>
    </row>
    <row r="12" spans="1:7" ht="17.5">
      <c r="A12" s="51" t="s">
        <v>2031</v>
      </c>
      <c r="B12" s="35">
        <v>3.79</v>
      </c>
      <c r="C12" s="35">
        <v>3.79</v>
      </c>
    </row>
    <row r="13" spans="1:7" ht="17.5">
      <c r="A13" s="51" t="s">
        <v>2032</v>
      </c>
      <c r="B13" s="35"/>
      <c r="C13" s="35"/>
    </row>
    <row r="14" spans="1:7" ht="17.5">
      <c r="A14" s="51" t="s">
        <v>2033</v>
      </c>
      <c r="B14" s="35">
        <v>3.79</v>
      </c>
      <c r="C14" s="35">
        <v>3.79</v>
      </c>
    </row>
    <row r="15" spans="1:7" s="25" customFormat="1" ht="15">
      <c r="A15" s="484" t="s">
        <v>2034</v>
      </c>
      <c r="B15" s="484"/>
      <c r="C15" s="484"/>
      <c r="D15" s="43"/>
      <c r="E15" s="43"/>
      <c r="F15" s="43"/>
      <c r="G15" s="43"/>
    </row>
    <row r="16" spans="1:7">
      <c r="A16" s="48"/>
      <c r="B16" s="48"/>
      <c r="C16" s="48"/>
    </row>
  </sheetData>
  <mergeCells count="2">
    <mergeCell ref="A3:C3"/>
    <mergeCell ref="A15:C15"/>
  </mergeCells>
  <phoneticPr fontId="95" type="noConversion"/>
  <printOptions horizontalCentered="1"/>
  <pageMargins left="0.70902777777777803" right="0.70902777777777803" top="0.35416666666666702" bottom="0.47152777777777799" header="0.30902777777777801" footer="0.30902777777777801"/>
  <pageSetup paperSize="9" fitToHeight="200" orientation="landscape"/>
</worksheet>
</file>

<file path=xl/worksheets/sheet27.xml><?xml version="1.0" encoding="utf-8"?>
<worksheet xmlns="http://schemas.openxmlformats.org/spreadsheetml/2006/main" xmlns:r="http://schemas.openxmlformats.org/officeDocument/2006/relationships">
  <sheetPr>
    <pageSetUpPr fitToPage="1"/>
  </sheetPr>
  <dimension ref="A2:C14"/>
  <sheetViews>
    <sheetView topLeftCell="A7" workbookViewId="0">
      <selection activeCell="B12" sqref="B12:C12"/>
    </sheetView>
  </sheetViews>
  <sheetFormatPr defaultColWidth="10" defaultRowHeight="14"/>
  <cols>
    <col min="1" max="1" width="60.453125" style="26" customWidth="1"/>
    <col min="2" max="3" width="25.6328125" style="26" customWidth="1"/>
    <col min="4" max="4" width="9.7265625" style="26" customWidth="1"/>
    <col min="5" max="16384" width="10" style="26"/>
  </cols>
  <sheetData>
    <row r="2" spans="1:3">
      <c r="A2" s="44"/>
    </row>
    <row r="3" spans="1:3" ht="25.5">
      <c r="A3" s="483" t="s">
        <v>2036</v>
      </c>
      <c r="B3" s="483"/>
      <c r="C3" s="483"/>
    </row>
    <row r="4" spans="1:3">
      <c r="A4" s="48"/>
      <c r="B4" s="48"/>
      <c r="C4" s="49" t="s">
        <v>1998</v>
      </c>
    </row>
    <row r="5" spans="1:3" ht="17.5">
      <c r="A5" s="28" t="s">
        <v>1706</v>
      </c>
      <c r="B5" s="28" t="s">
        <v>1958</v>
      </c>
      <c r="C5" s="28" t="s">
        <v>2024</v>
      </c>
    </row>
    <row r="6" spans="1:3" ht="17.5">
      <c r="A6" s="46" t="s">
        <v>2037</v>
      </c>
      <c r="B6" s="47">
        <v>31.15</v>
      </c>
      <c r="C6" s="47">
        <v>31.15</v>
      </c>
    </row>
    <row r="7" spans="1:3" ht="17.5">
      <c r="A7" s="46" t="s">
        <v>2038</v>
      </c>
      <c r="B7" s="47">
        <v>32.65</v>
      </c>
      <c r="C7" s="47">
        <v>32.65</v>
      </c>
    </row>
    <row r="8" spans="1:3" ht="17.5">
      <c r="A8" s="46" t="s">
        <v>2039</v>
      </c>
      <c r="B8" s="47">
        <v>10</v>
      </c>
      <c r="C8" s="47">
        <v>10</v>
      </c>
    </row>
    <row r="9" spans="1:3" ht="17.5">
      <c r="A9" s="46" t="s">
        <v>2040</v>
      </c>
      <c r="B9" s="47"/>
      <c r="C9" s="47"/>
    </row>
    <row r="10" spans="1:3" ht="17.5">
      <c r="A10" s="46" t="s">
        <v>2041</v>
      </c>
      <c r="B10" s="47">
        <f>B6+B8-B9</f>
        <v>41.15</v>
      </c>
      <c r="C10" s="47">
        <f>C6+C8-C9</f>
        <v>41.15</v>
      </c>
    </row>
    <row r="11" spans="1:3" ht="17.5">
      <c r="A11" s="46" t="s">
        <v>2042</v>
      </c>
      <c r="B11" s="47"/>
      <c r="C11" s="47"/>
    </row>
    <row r="12" spans="1:3" ht="17.5">
      <c r="A12" s="46" t="s">
        <v>2043</v>
      </c>
      <c r="B12" s="47">
        <f>B10</f>
        <v>41.15</v>
      </c>
      <c r="C12" s="47">
        <f>C10</f>
        <v>41.15</v>
      </c>
    </row>
    <row r="13" spans="1:3" s="25" customFormat="1" ht="15">
      <c r="A13" s="485" t="s">
        <v>2044</v>
      </c>
      <c r="B13" s="485"/>
      <c r="C13" s="485"/>
    </row>
    <row r="14" spans="1:3">
      <c r="A14" s="486"/>
      <c r="B14" s="486"/>
      <c r="C14" s="486"/>
    </row>
  </sheetData>
  <mergeCells count="3">
    <mergeCell ref="A3:C3"/>
    <mergeCell ref="A13:C13"/>
    <mergeCell ref="A14:C14"/>
  </mergeCells>
  <phoneticPr fontId="95" type="noConversion"/>
  <printOptions horizontalCentered="1"/>
  <pageMargins left="0.70902777777777803" right="0.70902777777777803" top="0.75" bottom="0.75" header="0.30902777777777801" footer="0.30902777777777801"/>
  <pageSetup paperSize="9" fitToHeight="200" orientation="landscape"/>
</worksheet>
</file>

<file path=xl/worksheets/sheet28.xml><?xml version="1.0" encoding="utf-8"?>
<worksheet xmlns="http://schemas.openxmlformats.org/spreadsheetml/2006/main" xmlns:r="http://schemas.openxmlformats.org/officeDocument/2006/relationships">
  <sheetPr>
    <pageSetUpPr fitToPage="1"/>
  </sheetPr>
  <dimension ref="A2:C14"/>
  <sheetViews>
    <sheetView workbookViewId="0">
      <selection activeCell="A3" sqref="A3:C3"/>
    </sheetView>
  </sheetViews>
  <sheetFormatPr defaultColWidth="10" defaultRowHeight="14"/>
  <cols>
    <col min="1" max="1" width="59.36328125" style="26" customWidth="1"/>
    <col min="2" max="3" width="25.6328125" style="26" customWidth="1"/>
    <col min="4" max="4" width="9.7265625" style="26" customWidth="1"/>
    <col min="5" max="16384" width="10" style="26"/>
  </cols>
  <sheetData>
    <row r="2" spans="1:3">
      <c r="A2" s="44"/>
    </row>
    <row r="3" spans="1:3" ht="25.5">
      <c r="A3" s="483" t="s">
        <v>2045</v>
      </c>
      <c r="B3" s="483"/>
      <c r="C3" s="483"/>
    </row>
    <row r="4" spans="1:3" s="24" customFormat="1" ht="17.5">
      <c r="A4" s="45"/>
      <c r="B4" s="45"/>
      <c r="C4" s="32" t="s">
        <v>1998</v>
      </c>
    </row>
    <row r="5" spans="1:3" s="24" customFormat="1" ht="17.5">
      <c r="A5" s="28" t="s">
        <v>1706</v>
      </c>
      <c r="B5" s="28" t="s">
        <v>1958</v>
      </c>
      <c r="C5" s="28" t="s">
        <v>2024</v>
      </c>
    </row>
    <row r="6" spans="1:3" s="24" customFormat="1" ht="17.5">
      <c r="A6" s="46" t="s">
        <v>2037</v>
      </c>
      <c r="B6" s="47">
        <v>31.15</v>
      </c>
      <c r="C6" s="47">
        <v>31.15</v>
      </c>
    </row>
    <row r="7" spans="1:3" s="24" customFormat="1" ht="17.5">
      <c r="A7" s="46" t="s">
        <v>2038</v>
      </c>
      <c r="B7" s="47">
        <v>32.65</v>
      </c>
      <c r="C7" s="47">
        <v>32.65</v>
      </c>
    </row>
    <row r="8" spans="1:3" s="24" customFormat="1" ht="17.5">
      <c r="A8" s="46" t="s">
        <v>2039</v>
      </c>
      <c r="B8" s="47">
        <v>10</v>
      </c>
      <c r="C8" s="47">
        <v>10</v>
      </c>
    </row>
    <row r="9" spans="1:3" s="24" customFormat="1" ht="17.5">
      <c r="A9" s="46" t="s">
        <v>2040</v>
      </c>
      <c r="B9" s="47"/>
      <c r="C9" s="47"/>
    </row>
    <row r="10" spans="1:3" s="24" customFormat="1" ht="17.5">
      <c r="A10" s="46" t="s">
        <v>2041</v>
      </c>
      <c r="B10" s="47">
        <f>B6+B8-B9</f>
        <v>41.15</v>
      </c>
      <c r="C10" s="47">
        <f>C6+C8-C9</f>
        <v>41.15</v>
      </c>
    </row>
    <row r="11" spans="1:3" s="24" customFormat="1" ht="17.5">
      <c r="A11" s="46" t="s">
        <v>2042</v>
      </c>
      <c r="B11" s="47"/>
      <c r="C11" s="47"/>
    </row>
    <row r="12" spans="1:3" s="24" customFormat="1" ht="17.5">
      <c r="A12" s="46" t="s">
        <v>2043</v>
      </c>
      <c r="B12" s="47">
        <f>B10</f>
        <v>41.15</v>
      </c>
      <c r="C12" s="47">
        <f>C10</f>
        <v>41.15</v>
      </c>
    </row>
    <row r="13" spans="1:3" s="25" customFormat="1" ht="15">
      <c r="A13" s="485" t="s">
        <v>2046</v>
      </c>
      <c r="B13" s="485"/>
      <c r="C13" s="485"/>
    </row>
    <row r="14" spans="1:3">
      <c r="A14" s="486"/>
      <c r="B14" s="486"/>
      <c r="C14" s="486"/>
    </row>
  </sheetData>
  <mergeCells count="3">
    <mergeCell ref="A3:C3"/>
    <mergeCell ref="A13:C13"/>
    <mergeCell ref="A14:C14"/>
  </mergeCells>
  <phoneticPr fontId="95" type="noConversion"/>
  <printOptions horizontalCentered="1"/>
  <pageMargins left="0.70902777777777803" right="0.70902777777777803" top="0.75" bottom="0.75" header="0.30902777777777801" footer="0.30902777777777801"/>
  <pageSetup paperSize="9" fitToHeight="200" orientation="landscape"/>
</worksheet>
</file>

<file path=xl/worksheets/sheet29.xml><?xml version="1.0" encoding="utf-8"?>
<worksheet xmlns="http://schemas.openxmlformats.org/spreadsheetml/2006/main" xmlns:r="http://schemas.openxmlformats.org/officeDocument/2006/relationships">
  <sheetPr>
    <pageSetUpPr fitToPage="1"/>
  </sheetPr>
  <dimension ref="A2:D28"/>
  <sheetViews>
    <sheetView topLeftCell="A4" workbookViewId="0">
      <selection activeCell="J33" sqref="J33"/>
    </sheetView>
  </sheetViews>
  <sheetFormatPr defaultColWidth="10" defaultRowHeight="14"/>
  <cols>
    <col min="1" max="1" width="36" style="26" customWidth="1"/>
    <col min="2" max="4" width="15.6328125" style="26" customWidth="1"/>
    <col min="5" max="5" width="9.7265625" style="26" customWidth="1"/>
    <col min="6" max="16384" width="10" style="26"/>
  </cols>
  <sheetData>
    <row r="2" spans="1:4">
      <c r="A2" s="39"/>
    </row>
    <row r="3" spans="1:4" ht="25.5">
      <c r="A3" s="483" t="s">
        <v>2047</v>
      </c>
      <c r="B3" s="483"/>
      <c r="C3" s="483"/>
      <c r="D3" s="483"/>
    </row>
    <row r="4" spans="1:4" s="24" customFormat="1" ht="17.5">
      <c r="D4" s="32" t="s">
        <v>1998</v>
      </c>
    </row>
    <row r="5" spans="1:4" s="24" customFormat="1" ht="17.5">
      <c r="A5" s="28" t="s">
        <v>1706</v>
      </c>
      <c r="B5" s="28" t="s">
        <v>2048</v>
      </c>
      <c r="C5" s="28" t="s">
        <v>2049</v>
      </c>
      <c r="D5" s="28" t="s">
        <v>2050</v>
      </c>
    </row>
    <row r="6" spans="1:4" s="24" customFormat="1" ht="17.5">
      <c r="A6" s="40" t="s">
        <v>2051</v>
      </c>
      <c r="B6" s="30" t="s">
        <v>2052</v>
      </c>
      <c r="C6" s="41">
        <f>C7+C9</f>
        <v>11.38</v>
      </c>
      <c r="D6" s="41">
        <f>D7+D9</f>
        <v>11.38</v>
      </c>
    </row>
    <row r="7" spans="1:4" s="24" customFormat="1" ht="17.5">
      <c r="A7" s="42" t="s">
        <v>2053</v>
      </c>
      <c r="B7" s="30" t="s">
        <v>2006</v>
      </c>
      <c r="C7" s="41">
        <v>1.38</v>
      </c>
      <c r="D7" s="41">
        <v>1.38</v>
      </c>
    </row>
    <row r="8" spans="1:4" s="24" customFormat="1" ht="17.5">
      <c r="A8" s="42" t="s">
        <v>2054</v>
      </c>
      <c r="B8" s="30" t="s">
        <v>2007</v>
      </c>
      <c r="C8" s="41">
        <v>1.38</v>
      </c>
      <c r="D8" s="41">
        <v>1.38</v>
      </c>
    </row>
    <row r="9" spans="1:4" s="24" customFormat="1" ht="17.5">
      <c r="A9" s="42" t="s">
        <v>2055</v>
      </c>
      <c r="B9" s="30" t="s">
        <v>2056</v>
      </c>
      <c r="C9" s="41">
        <v>10</v>
      </c>
      <c r="D9" s="41">
        <v>10</v>
      </c>
    </row>
    <row r="10" spans="1:4" s="24" customFormat="1" ht="17.5">
      <c r="A10" s="42" t="s">
        <v>2054</v>
      </c>
      <c r="B10" s="30" t="s">
        <v>2009</v>
      </c>
      <c r="C10" s="41"/>
      <c r="D10" s="41"/>
    </row>
    <row r="11" spans="1:4" s="24" customFormat="1" ht="17.5">
      <c r="A11" s="40" t="s">
        <v>2057</v>
      </c>
      <c r="B11" s="30" t="s">
        <v>2058</v>
      </c>
      <c r="C11" s="41">
        <f>C12+C13</f>
        <v>1.54</v>
      </c>
      <c r="D11" s="41">
        <f>D12+D13</f>
        <v>1.54</v>
      </c>
    </row>
    <row r="12" spans="1:4" s="24" customFormat="1" ht="17.5">
      <c r="A12" s="42" t="s">
        <v>2053</v>
      </c>
      <c r="B12" s="30" t="s">
        <v>2059</v>
      </c>
      <c r="C12" s="41">
        <v>1.54</v>
      </c>
      <c r="D12" s="41">
        <v>1.54</v>
      </c>
    </row>
    <row r="13" spans="1:4" s="24" customFormat="1" ht="17.5">
      <c r="A13" s="42" t="s">
        <v>2055</v>
      </c>
      <c r="B13" s="30" t="s">
        <v>2060</v>
      </c>
      <c r="C13" s="41"/>
      <c r="D13" s="41"/>
    </row>
    <row r="14" spans="1:4" s="24" customFormat="1" ht="17.5">
      <c r="A14" s="40" t="s">
        <v>2061</v>
      </c>
      <c r="B14" s="30" t="s">
        <v>2062</v>
      </c>
      <c r="C14" s="41">
        <f>C15+C16</f>
        <v>1.27</v>
      </c>
      <c r="D14" s="41">
        <f>D15+D16</f>
        <v>1.27</v>
      </c>
    </row>
    <row r="15" spans="1:4" s="24" customFormat="1" ht="17.5">
      <c r="A15" s="42" t="s">
        <v>2053</v>
      </c>
      <c r="B15" s="30" t="s">
        <v>2063</v>
      </c>
      <c r="C15" s="41">
        <v>0.13</v>
      </c>
      <c r="D15" s="41">
        <v>0.13</v>
      </c>
    </row>
    <row r="16" spans="1:4" s="24" customFormat="1" ht="17.5">
      <c r="A16" s="42" t="s">
        <v>2055</v>
      </c>
      <c r="B16" s="30" t="s">
        <v>2064</v>
      </c>
      <c r="C16" s="41">
        <v>1.1399999999999999</v>
      </c>
      <c r="D16" s="41">
        <v>1.1399999999999999</v>
      </c>
    </row>
    <row r="17" spans="1:4" s="24" customFormat="1" ht="17.5">
      <c r="A17" s="40" t="s">
        <v>2065</v>
      </c>
      <c r="B17" s="30" t="s">
        <v>2066</v>
      </c>
      <c r="C17" s="41"/>
      <c r="D17" s="41"/>
    </row>
    <row r="18" spans="1:4" s="24" customFormat="1" ht="17.5">
      <c r="A18" s="42" t="s">
        <v>2053</v>
      </c>
      <c r="B18" s="30" t="s">
        <v>2067</v>
      </c>
      <c r="C18" s="41"/>
      <c r="D18" s="41"/>
    </row>
    <row r="19" spans="1:4" s="24" customFormat="1" ht="17.5">
      <c r="A19" s="42" t="s">
        <v>2068</v>
      </c>
      <c r="B19" s="30"/>
      <c r="C19" s="41"/>
      <c r="D19" s="41"/>
    </row>
    <row r="20" spans="1:4" s="24" customFormat="1" ht="17.5">
      <c r="A20" s="42" t="s">
        <v>2069</v>
      </c>
      <c r="B20" s="30" t="s">
        <v>2070</v>
      </c>
      <c r="C20" s="41"/>
      <c r="D20" s="41"/>
    </row>
    <row r="21" spans="1:4" s="24" customFormat="1" ht="17.5">
      <c r="A21" s="42" t="s">
        <v>2055</v>
      </c>
      <c r="B21" s="30" t="s">
        <v>2071</v>
      </c>
      <c r="C21" s="41"/>
      <c r="D21" s="41"/>
    </row>
    <row r="22" spans="1:4" s="24" customFormat="1" ht="17.5">
      <c r="A22" s="42" t="s">
        <v>2068</v>
      </c>
      <c r="B22" s="30"/>
      <c r="C22" s="41"/>
      <c r="D22" s="41"/>
    </row>
    <row r="23" spans="1:4" s="24" customFormat="1" ht="17.5">
      <c r="A23" s="42" t="s">
        <v>2072</v>
      </c>
      <c r="B23" s="30" t="s">
        <v>2073</v>
      </c>
      <c r="C23" s="41"/>
      <c r="D23" s="41"/>
    </row>
    <row r="24" spans="1:4" s="24" customFormat="1" ht="17.5">
      <c r="A24" s="40" t="s">
        <v>2074</v>
      </c>
      <c r="B24" s="30" t="s">
        <v>2075</v>
      </c>
      <c r="C24" s="41">
        <f>C25+C26</f>
        <v>1.27</v>
      </c>
      <c r="D24" s="41">
        <f>D25+D26</f>
        <v>1.27</v>
      </c>
    </row>
    <row r="25" spans="1:4" s="24" customFormat="1" ht="17.5">
      <c r="A25" s="42" t="s">
        <v>2053</v>
      </c>
      <c r="B25" s="30" t="s">
        <v>2076</v>
      </c>
      <c r="C25" s="41">
        <v>0.13</v>
      </c>
      <c r="D25" s="41">
        <v>0.13</v>
      </c>
    </row>
    <row r="26" spans="1:4" s="24" customFormat="1" ht="17.5">
      <c r="A26" s="42" t="s">
        <v>2055</v>
      </c>
      <c r="B26" s="30" t="s">
        <v>2077</v>
      </c>
      <c r="C26" s="41">
        <v>1.1399999999999999</v>
      </c>
      <c r="D26" s="41">
        <v>1.1399999999999999</v>
      </c>
    </row>
    <row r="27" spans="1:4" s="25" customFormat="1" ht="15">
      <c r="A27" s="480" t="s">
        <v>2078</v>
      </c>
      <c r="B27" s="480"/>
      <c r="C27" s="480"/>
      <c r="D27" s="480"/>
    </row>
    <row r="28" spans="1:4">
      <c r="A28" s="487"/>
      <c r="B28" s="487"/>
      <c r="C28" s="487"/>
      <c r="D28" s="487"/>
    </row>
  </sheetData>
  <mergeCells count="3">
    <mergeCell ref="A3:D3"/>
    <mergeCell ref="A27:D27"/>
    <mergeCell ref="A28:D28"/>
  </mergeCells>
  <phoneticPr fontId="95" type="noConversion"/>
  <printOptions horizontalCentered="1"/>
  <pageMargins left="0.70902777777777803" right="0.70902777777777803" top="0.39305555555555599" bottom="0.75" header="0.30902777777777801" footer="0.30902777777777801"/>
  <pageSetup paperSize="9" fitToHeight="200" orientation="portrait"/>
</worksheet>
</file>

<file path=xl/worksheets/sheet3.xml><?xml version="1.0" encoding="utf-8"?>
<worksheet xmlns="http://schemas.openxmlformats.org/spreadsheetml/2006/main" xmlns:r="http://schemas.openxmlformats.org/officeDocument/2006/relationships">
  <sheetPr filterMode="1"/>
  <dimension ref="A1:F44"/>
  <sheetViews>
    <sheetView showGridLines="0" showZeros="0" view="pageBreakPreview" topLeftCell="B1" zoomScaleNormal="90" workbookViewId="0">
      <pane ySplit="3" topLeftCell="A7" activePane="bottomLeft" state="frozen"/>
      <selection pane="bottomLeft" activeCell="D35" sqref="D35"/>
    </sheetView>
  </sheetViews>
  <sheetFormatPr defaultColWidth="9" defaultRowHeight="15"/>
  <cols>
    <col min="1" max="1" width="14.453125" style="111" customWidth="1"/>
    <col min="2" max="2" width="50.7265625" style="111" customWidth="1"/>
    <col min="3" max="5" width="20.6328125" style="111" customWidth="1"/>
    <col min="6" max="16384" width="9" style="211"/>
  </cols>
  <sheetData>
    <row r="1" spans="1:6" ht="25.5">
      <c r="A1" s="247"/>
      <c r="B1" s="455" t="s">
        <v>132</v>
      </c>
      <c r="C1" s="455"/>
      <c r="D1" s="455"/>
      <c r="E1" s="455"/>
    </row>
    <row r="2" spans="1:6" ht="17.5">
      <c r="B2" s="356"/>
      <c r="C2" s="250"/>
      <c r="D2" s="250"/>
      <c r="E2" s="383" t="s">
        <v>2</v>
      </c>
    </row>
    <row r="3" spans="1:6" s="353" customFormat="1" ht="17.5">
      <c r="A3" s="357" t="s">
        <v>3</v>
      </c>
      <c r="B3" s="358" t="s">
        <v>4</v>
      </c>
      <c r="C3" s="359" t="s">
        <v>5</v>
      </c>
      <c r="D3" s="359" t="s">
        <v>6</v>
      </c>
      <c r="E3" s="384" t="s">
        <v>7</v>
      </c>
      <c r="F3" s="224" t="s">
        <v>8</v>
      </c>
    </row>
    <row r="4" spans="1:6" ht="17.5">
      <c r="A4" s="360" t="s">
        <v>9</v>
      </c>
      <c r="B4" s="361" t="s">
        <v>10</v>
      </c>
      <c r="C4" s="362">
        <v>31724</v>
      </c>
      <c r="D4" s="362">
        <v>118850</v>
      </c>
      <c r="E4" s="385">
        <v>2.746</v>
      </c>
      <c r="F4" s="225" t="str">
        <f t="shared" ref="F4:F40" si="0">IF(LEN(A4)=3,"是",IF(B4&lt;&gt;"",IF(SUM(C4:D4)&lt;&gt;0,"是","否"),"是"))</f>
        <v>是</v>
      </c>
    </row>
    <row r="5" spans="1:6" ht="17.5">
      <c r="A5" s="262" t="s">
        <v>11</v>
      </c>
      <c r="B5" s="363" t="s">
        <v>12</v>
      </c>
      <c r="C5" s="364">
        <v>-17133</v>
      </c>
      <c r="D5" s="364">
        <v>63650</v>
      </c>
      <c r="E5" s="386">
        <v>-4.7149999999999999</v>
      </c>
      <c r="F5" s="225" t="str">
        <f t="shared" si="0"/>
        <v>是</v>
      </c>
    </row>
    <row r="6" spans="1:6" ht="17.5">
      <c r="A6" s="262" t="s">
        <v>13</v>
      </c>
      <c r="B6" s="363" t="s">
        <v>14</v>
      </c>
      <c r="C6" s="364">
        <v>10104</v>
      </c>
      <c r="D6" s="364">
        <v>11500</v>
      </c>
      <c r="E6" s="386">
        <v>0.13800000000000001</v>
      </c>
      <c r="F6" s="225" t="str">
        <f t="shared" si="0"/>
        <v>是</v>
      </c>
    </row>
    <row r="7" spans="1:6" ht="17.5">
      <c r="A7" s="262" t="s">
        <v>15</v>
      </c>
      <c r="B7" s="363" t="s">
        <v>16</v>
      </c>
      <c r="C7" s="364">
        <v>2351</v>
      </c>
      <c r="D7" s="364">
        <v>2950</v>
      </c>
      <c r="E7" s="386">
        <v>0.255</v>
      </c>
      <c r="F7" s="225" t="str">
        <f t="shared" si="0"/>
        <v>是</v>
      </c>
    </row>
    <row r="8" spans="1:6" customFormat="1" ht="17.5">
      <c r="A8" s="365" t="s">
        <v>17</v>
      </c>
      <c r="B8" s="363" t="s">
        <v>18</v>
      </c>
      <c r="C8" s="364">
        <v>1</v>
      </c>
      <c r="D8" s="364">
        <v>0</v>
      </c>
      <c r="E8" s="386">
        <v>-1</v>
      </c>
      <c r="F8" s="225" t="str">
        <f t="shared" si="0"/>
        <v>是</v>
      </c>
    </row>
    <row r="9" spans="1:6" ht="17.5">
      <c r="A9" s="262" t="s">
        <v>19</v>
      </c>
      <c r="B9" s="363" t="s">
        <v>20</v>
      </c>
      <c r="C9" s="364">
        <v>6847</v>
      </c>
      <c r="D9" s="364">
        <v>7300</v>
      </c>
      <c r="E9" s="386">
        <v>6.6000000000000003E-2</v>
      </c>
      <c r="F9" s="225" t="str">
        <f t="shared" si="0"/>
        <v>是</v>
      </c>
    </row>
    <row r="10" spans="1:6" customFormat="1" ht="17.5">
      <c r="A10" s="365" t="s">
        <v>21</v>
      </c>
      <c r="B10" s="363" t="s">
        <v>22</v>
      </c>
      <c r="C10" s="364">
        <v>5645</v>
      </c>
      <c r="D10" s="364">
        <v>5500</v>
      </c>
      <c r="E10" s="386">
        <v>-2.5999999999999999E-2</v>
      </c>
      <c r="F10" s="225" t="str">
        <f t="shared" si="0"/>
        <v>是</v>
      </c>
    </row>
    <row r="11" spans="1:6" customFormat="1" ht="17.5">
      <c r="A11" s="365" t="s">
        <v>23</v>
      </c>
      <c r="B11" s="363" t="s">
        <v>24</v>
      </c>
      <c r="C11" s="364">
        <v>3782</v>
      </c>
      <c r="D11" s="364">
        <v>4500</v>
      </c>
      <c r="E11" s="386">
        <v>0.19</v>
      </c>
      <c r="F11" s="225" t="str">
        <f t="shared" si="0"/>
        <v>是</v>
      </c>
    </row>
    <row r="12" spans="1:6" customFormat="1" ht="17.5">
      <c r="A12" s="365" t="s">
        <v>25</v>
      </c>
      <c r="B12" s="363" t="s">
        <v>26</v>
      </c>
      <c r="C12" s="364">
        <v>4715</v>
      </c>
      <c r="D12" s="364">
        <v>4500</v>
      </c>
      <c r="E12" s="386">
        <v>-4.5999999999999999E-2</v>
      </c>
      <c r="F12" s="225" t="str">
        <f t="shared" si="0"/>
        <v>是</v>
      </c>
    </row>
    <row r="13" spans="1:6" customFormat="1" ht="17.5">
      <c r="A13" s="365" t="s">
        <v>27</v>
      </c>
      <c r="B13" s="363" t="s">
        <v>28</v>
      </c>
      <c r="C13" s="364">
        <v>2044</v>
      </c>
      <c r="D13" s="364">
        <v>3000</v>
      </c>
      <c r="E13" s="386">
        <v>0.46800000000000003</v>
      </c>
      <c r="F13" s="225" t="str">
        <f t="shared" si="0"/>
        <v>是</v>
      </c>
    </row>
    <row r="14" spans="1:6" customFormat="1" ht="17.5">
      <c r="A14" s="365" t="s">
        <v>29</v>
      </c>
      <c r="B14" s="363" t="s">
        <v>30</v>
      </c>
      <c r="C14" s="364">
        <v>4543</v>
      </c>
      <c r="D14" s="364">
        <v>5000</v>
      </c>
      <c r="E14" s="386">
        <v>0.10100000000000001</v>
      </c>
      <c r="F14" s="225" t="str">
        <f t="shared" si="0"/>
        <v>是</v>
      </c>
    </row>
    <row r="15" spans="1:6" ht="17.5">
      <c r="A15" s="262" t="s">
        <v>31</v>
      </c>
      <c r="B15" s="363" t="s">
        <v>32</v>
      </c>
      <c r="C15" s="364">
        <v>202</v>
      </c>
      <c r="D15" s="364">
        <v>1550</v>
      </c>
      <c r="E15" s="386">
        <v>6.673</v>
      </c>
      <c r="F15" s="225" t="str">
        <f t="shared" si="0"/>
        <v>是</v>
      </c>
    </row>
    <row r="16" spans="1:6" customFormat="1" ht="17.5">
      <c r="A16" s="365" t="s">
        <v>33</v>
      </c>
      <c r="B16" s="363" t="s">
        <v>34</v>
      </c>
      <c r="C16" s="364">
        <v>8003</v>
      </c>
      <c r="D16" s="364">
        <v>9000</v>
      </c>
      <c r="E16" s="386">
        <v>0.125</v>
      </c>
      <c r="F16" s="225" t="str">
        <f t="shared" si="0"/>
        <v>是</v>
      </c>
    </row>
    <row r="17" spans="1:6" customFormat="1" ht="17.5">
      <c r="A17" s="365" t="s">
        <v>35</v>
      </c>
      <c r="B17" s="363" t="s">
        <v>36</v>
      </c>
      <c r="C17" s="364">
        <v>298</v>
      </c>
      <c r="D17" s="364">
        <v>300</v>
      </c>
      <c r="E17" s="386">
        <v>7.0000000000000001E-3</v>
      </c>
      <c r="F17" s="225" t="str">
        <f t="shared" si="0"/>
        <v>是</v>
      </c>
    </row>
    <row r="18" spans="1:6" customFormat="1" ht="17.5">
      <c r="A18" s="365" t="s">
        <v>37</v>
      </c>
      <c r="B18" s="363" t="s">
        <v>38</v>
      </c>
      <c r="C18" s="364">
        <v>90</v>
      </c>
      <c r="D18" s="364">
        <v>100</v>
      </c>
      <c r="E18" s="386">
        <v>0.111</v>
      </c>
      <c r="F18" s="225" t="str">
        <f t="shared" si="0"/>
        <v>是</v>
      </c>
    </row>
    <row r="19" spans="1:6" customFormat="1" ht="17.5">
      <c r="A19" s="453" t="s">
        <v>133</v>
      </c>
      <c r="B19" s="363" t="s">
        <v>40</v>
      </c>
      <c r="C19" s="364">
        <v>232</v>
      </c>
      <c r="D19" s="364">
        <v>0</v>
      </c>
      <c r="E19" s="385"/>
      <c r="F19" s="225" t="str">
        <f t="shared" si="0"/>
        <v>是</v>
      </c>
    </row>
    <row r="20" spans="1:6" ht="17.5">
      <c r="A20" s="258" t="s">
        <v>41</v>
      </c>
      <c r="B20" s="361" t="s">
        <v>42</v>
      </c>
      <c r="C20" s="362">
        <v>16999</v>
      </c>
      <c r="D20" s="362">
        <v>8350</v>
      </c>
      <c r="E20" s="385">
        <v>-0.50900000000000001</v>
      </c>
      <c r="F20" s="225" t="str">
        <f t="shared" si="0"/>
        <v>是</v>
      </c>
    </row>
    <row r="21" spans="1:6" ht="17.5">
      <c r="A21" s="366" t="s">
        <v>43</v>
      </c>
      <c r="B21" s="363" t="s">
        <v>44</v>
      </c>
      <c r="C21" s="364">
        <v>2904</v>
      </c>
      <c r="D21" s="364">
        <v>4000</v>
      </c>
      <c r="E21" s="386">
        <v>0.377</v>
      </c>
      <c r="F21" s="225" t="str">
        <f t="shared" si="0"/>
        <v>是</v>
      </c>
    </row>
    <row r="22" spans="1:6" ht="17.5">
      <c r="A22" s="262" t="s">
        <v>45</v>
      </c>
      <c r="B22" s="367" t="s">
        <v>46</v>
      </c>
      <c r="C22" s="364">
        <v>3698</v>
      </c>
      <c r="D22" s="364">
        <v>900</v>
      </c>
      <c r="E22" s="386">
        <v>-0.75700000000000001</v>
      </c>
      <c r="F22" s="225" t="str">
        <f t="shared" si="0"/>
        <v>是</v>
      </c>
    </row>
    <row r="23" spans="1:6" ht="17.5">
      <c r="A23" s="262" t="s">
        <v>47</v>
      </c>
      <c r="B23" s="363" t="s">
        <v>48</v>
      </c>
      <c r="C23" s="364">
        <v>735</v>
      </c>
      <c r="D23" s="364">
        <v>800</v>
      </c>
      <c r="E23" s="386">
        <v>8.7999999999999995E-2</v>
      </c>
      <c r="F23" s="225" t="str">
        <f t="shared" si="0"/>
        <v>是</v>
      </c>
    </row>
    <row r="24" spans="1:6" ht="17.5">
      <c r="A24" s="262" t="s">
        <v>49</v>
      </c>
      <c r="B24" s="363" t="s">
        <v>50</v>
      </c>
      <c r="C24" s="364">
        <v>0</v>
      </c>
      <c r="D24" s="368"/>
      <c r="E24" s="386"/>
      <c r="F24" s="225" t="str">
        <f t="shared" si="0"/>
        <v>否</v>
      </c>
    </row>
    <row r="25" spans="1:6" ht="17.5">
      <c r="A25" s="262" t="s">
        <v>51</v>
      </c>
      <c r="B25" s="363" t="s">
        <v>52</v>
      </c>
      <c r="C25" s="364">
        <v>239</v>
      </c>
      <c r="D25" s="364">
        <v>300</v>
      </c>
      <c r="E25" s="386">
        <v>0.255</v>
      </c>
      <c r="F25" s="225" t="str">
        <f t="shared" si="0"/>
        <v>是</v>
      </c>
    </row>
    <row r="26" spans="1:6" customFormat="1" ht="17.5">
      <c r="A26" s="365" t="s">
        <v>53</v>
      </c>
      <c r="B26" s="363" t="s">
        <v>54</v>
      </c>
      <c r="C26" s="364">
        <v>0</v>
      </c>
      <c r="D26" s="364"/>
      <c r="E26" s="386"/>
      <c r="F26" s="225" t="str">
        <f t="shared" si="0"/>
        <v>否</v>
      </c>
    </row>
    <row r="27" spans="1:6" ht="17.5">
      <c r="A27" s="262" t="s">
        <v>55</v>
      </c>
      <c r="B27" s="363" t="s">
        <v>56</v>
      </c>
      <c r="C27" s="364">
        <v>9423</v>
      </c>
      <c r="D27" s="364">
        <v>2350</v>
      </c>
      <c r="E27" s="386"/>
      <c r="F27" s="225" t="str">
        <f t="shared" si="0"/>
        <v>是</v>
      </c>
    </row>
    <row r="28" spans="1:6" ht="17.5">
      <c r="A28" s="262" t="s">
        <v>57</v>
      </c>
      <c r="B28" s="363"/>
      <c r="C28" s="364"/>
      <c r="D28" s="364"/>
      <c r="E28" s="386"/>
      <c r="F28" s="225" t="str">
        <f t="shared" si="0"/>
        <v>是</v>
      </c>
    </row>
    <row r="29" spans="1:6" ht="17.5">
      <c r="A29" s="262"/>
      <c r="B29" s="363"/>
      <c r="C29" s="364"/>
      <c r="D29" s="364"/>
      <c r="E29" s="386"/>
      <c r="F29" s="225" t="str">
        <f t="shared" si="0"/>
        <v>是</v>
      </c>
    </row>
    <row r="30" spans="1:6" s="249" customFormat="1" ht="17.5">
      <c r="A30" s="369"/>
      <c r="B30" s="370" t="s">
        <v>58</v>
      </c>
      <c r="C30" s="371">
        <v>48723</v>
      </c>
      <c r="D30" s="371">
        <v>127200</v>
      </c>
      <c r="E30" s="385">
        <v>1.611</v>
      </c>
      <c r="F30" s="225" t="str">
        <f t="shared" si="0"/>
        <v>是</v>
      </c>
    </row>
    <row r="31" spans="1:6" ht="17.5">
      <c r="A31" s="258">
        <v>105</v>
      </c>
      <c r="B31" s="372" t="s">
        <v>59</v>
      </c>
      <c r="C31" s="371">
        <v>175185</v>
      </c>
      <c r="D31" s="371">
        <v>71576</v>
      </c>
      <c r="E31" s="385">
        <v>-0.59099999999999997</v>
      </c>
      <c r="F31" s="225" t="str">
        <f t="shared" si="0"/>
        <v>是</v>
      </c>
    </row>
    <row r="32" spans="1:6" ht="17.5">
      <c r="A32" s="373">
        <v>110</v>
      </c>
      <c r="B32" s="361" t="s">
        <v>60</v>
      </c>
      <c r="C32" s="374">
        <v>9200</v>
      </c>
      <c r="D32" s="375">
        <v>452</v>
      </c>
      <c r="E32" s="385">
        <v>-0.95099999999999996</v>
      </c>
      <c r="F32" s="225" t="str">
        <f t="shared" si="0"/>
        <v>是</v>
      </c>
    </row>
    <row r="33" spans="1:6" ht="17.5">
      <c r="A33" s="281">
        <v>11001</v>
      </c>
      <c r="B33" s="363" t="s">
        <v>61</v>
      </c>
      <c r="C33" s="368">
        <v>69618</v>
      </c>
      <c r="D33" s="368">
        <v>23364</v>
      </c>
      <c r="E33" s="386">
        <v>-0.66400000000000003</v>
      </c>
      <c r="F33" s="225" t="str">
        <f t="shared" si="0"/>
        <v>是</v>
      </c>
    </row>
    <row r="34" spans="1:6" ht="17.5">
      <c r="A34" s="281"/>
      <c r="B34" s="363" t="s">
        <v>62</v>
      </c>
      <c r="C34" s="368">
        <v>34240</v>
      </c>
      <c r="D34" s="368">
        <v>18607</v>
      </c>
      <c r="E34" s="386">
        <v>-0.45700000000000002</v>
      </c>
      <c r="F34" s="225" t="str">
        <f t="shared" si="0"/>
        <v>是</v>
      </c>
    </row>
    <row r="35" spans="1:6" ht="17.5">
      <c r="A35" s="281">
        <v>11006</v>
      </c>
      <c r="B35" s="363" t="s">
        <v>63</v>
      </c>
      <c r="C35" s="368">
        <v>4304</v>
      </c>
      <c r="D35" s="368"/>
      <c r="E35" s="386"/>
      <c r="F35" s="225" t="str">
        <f>IF(LEN(A35)=3,"是",IF(B35&lt;&gt;"",IF(SUM(C36:D36)&lt;&gt;0,"是","否"),"是"))</f>
        <v>是</v>
      </c>
    </row>
    <row r="36" spans="1:6" ht="17.5">
      <c r="A36" s="281">
        <v>11008</v>
      </c>
      <c r="B36" s="363" t="s">
        <v>64</v>
      </c>
      <c r="C36" s="376">
        <v>13892</v>
      </c>
      <c r="D36" s="368">
        <v>21387</v>
      </c>
      <c r="E36" s="386"/>
      <c r="F36" s="225" t="str">
        <f>IF(LEN(A36)=3,"是",IF(B36&lt;&gt;"",IF(SUM(C37:D37)&lt;&gt;0,"是","否"),"是"))</f>
        <v>是</v>
      </c>
    </row>
    <row r="37" spans="1:6" ht="17.5">
      <c r="A37" s="281">
        <v>11009</v>
      </c>
      <c r="B37" s="377" t="s">
        <v>65</v>
      </c>
      <c r="C37" s="376">
        <v>30131</v>
      </c>
      <c r="D37" s="368">
        <v>7766</v>
      </c>
      <c r="E37" s="386">
        <v>-0.74199999999999999</v>
      </c>
      <c r="F37" s="225" t="e">
        <f>IF(LEN(A37)=3,"是",IF(B37&lt;&gt;"",IF(SUM(#REF!)&lt;&gt;0,"是","否"),"是"))</f>
        <v>#REF!</v>
      </c>
    </row>
    <row r="38" spans="1:6" s="354" customFormat="1" ht="17.5">
      <c r="A38" s="378">
        <v>11013</v>
      </c>
      <c r="B38" s="377" t="s">
        <v>66</v>
      </c>
      <c r="C38" s="364">
        <v>13800</v>
      </c>
      <c r="D38" s="364"/>
      <c r="E38" s="386"/>
      <c r="F38" s="225" t="str">
        <f t="shared" si="0"/>
        <v>是</v>
      </c>
    </row>
    <row r="39" spans="1:6" s="355" customFormat="1" ht="17.5">
      <c r="A39" s="281">
        <v>11015</v>
      </c>
      <c r="B39" s="363" t="s">
        <v>67</v>
      </c>
      <c r="C39" s="371"/>
      <c r="D39" s="371"/>
      <c r="E39" s="385"/>
      <c r="F39" s="225" t="str">
        <f t="shared" si="0"/>
        <v>否</v>
      </c>
    </row>
    <row r="40" spans="1:6">
      <c r="A40" s="379"/>
      <c r="B40" s="380"/>
      <c r="C40" s="380"/>
      <c r="D40" s="380"/>
      <c r="E40" s="387"/>
      <c r="F40" s="225" t="str">
        <f t="shared" si="0"/>
        <v>是</v>
      </c>
    </row>
    <row r="41" spans="1:6">
      <c r="B41" s="380" t="s">
        <v>68</v>
      </c>
      <c r="C41" s="381">
        <v>223908</v>
      </c>
      <c r="D41" s="381">
        <v>198776</v>
      </c>
      <c r="E41" s="387">
        <v>-0.112</v>
      </c>
    </row>
    <row r="42" spans="1:6">
      <c r="D42" s="382"/>
    </row>
    <row r="43" spans="1:6">
      <c r="D43" s="382"/>
    </row>
    <row r="44" spans="1:6">
      <c r="D44" s="382"/>
    </row>
  </sheetData>
  <autoFilter ref="A3:F41">
    <filterColumn colId="5">
      <filters>
        <filter val="是"/>
      </filters>
    </filterColumn>
    <extLst/>
  </autoFilter>
  <mergeCells count="1">
    <mergeCell ref="B1:E1"/>
  </mergeCells>
  <phoneticPr fontId="95" type="noConversion"/>
  <conditionalFormatting sqref="E2">
    <cfRule type="cellIs" dxfId="76" priority="78" stopIfTrue="1" operator="lessThanOrEqual">
      <formula>-1</formula>
    </cfRule>
  </conditionalFormatting>
  <conditionalFormatting sqref="A31">
    <cfRule type="expression" dxfId="75" priority="84" stopIfTrue="1">
      <formula>"len($A:$A)=3"</formula>
    </cfRule>
  </conditionalFormatting>
  <conditionalFormatting sqref="B31">
    <cfRule type="expression" dxfId="74" priority="25" stopIfTrue="1">
      <formula>"len($A:$A)=3"</formula>
    </cfRule>
  </conditionalFormatting>
  <conditionalFormatting sqref="C31">
    <cfRule type="expression" dxfId="73" priority="18" stopIfTrue="1">
      <formula>"len($A:$A)=3"</formula>
    </cfRule>
  </conditionalFormatting>
  <conditionalFormatting sqref="D31">
    <cfRule type="expression" dxfId="72" priority="16" stopIfTrue="1">
      <formula>"len($A:$A)=3"</formula>
    </cfRule>
    <cfRule type="expression" dxfId="71" priority="12" stopIfTrue="1">
      <formula>"len($A:$A)=3"</formula>
    </cfRule>
  </conditionalFormatting>
  <conditionalFormatting sqref="C32:D32">
    <cfRule type="expression" dxfId="70" priority="17" stopIfTrue="1">
      <formula>"len($A:$A)=3"</formula>
    </cfRule>
  </conditionalFormatting>
  <conditionalFormatting sqref="B35">
    <cfRule type="expression" dxfId="69" priority="28" stopIfTrue="1">
      <formula>"len($A:$A)=3"</formula>
    </cfRule>
  </conditionalFormatting>
  <conditionalFormatting sqref="B39">
    <cfRule type="expression" dxfId="68" priority="2" stopIfTrue="1">
      <formula>"len($A:$A)=3"</formula>
    </cfRule>
    <cfRule type="expression" dxfId="67" priority="1" stopIfTrue="1">
      <formula>"len($A:$A)=3"</formula>
    </cfRule>
  </conditionalFormatting>
  <conditionalFormatting sqref="C39:D39">
    <cfRule type="expression" dxfId="66" priority="24" stopIfTrue="1">
      <formula>"len($A:$A)=3"</formula>
    </cfRule>
    <cfRule type="expression" dxfId="65" priority="21" stopIfTrue="1">
      <formula>"len($A:$A)=3"</formula>
    </cfRule>
  </conditionalFormatting>
  <conditionalFormatting sqref="A4:A28">
    <cfRule type="expression" dxfId="64" priority="74" stopIfTrue="1">
      <formula>"len($A:$A)=3"</formula>
    </cfRule>
  </conditionalFormatting>
  <conditionalFormatting sqref="A33:A34">
    <cfRule type="expression" dxfId="63" priority="56" stopIfTrue="1">
      <formula>"len($A:$A)=3"</formula>
    </cfRule>
  </conditionalFormatting>
  <conditionalFormatting sqref="A38:A39">
    <cfRule type="expression" dxfId="62" priority="51" stopIfTrue="1">
      <formula>"len($A:$A)=3"</formula>
    </cfRule>
  </conditionalFormatting>
  <conditionalFormatting sqref="B4:B29">
    <cfRule type="expression" dxfId="61" priority="26" stopIfTrue="1">
      <formula>"len($A:$A)=3"</formula>
    </cfRule>
  </conditionalFormatting>
  <conditionalFormatting sqref="B7:B8">
    <cfRule type="expression" dxfId="60" priority="27" stopIfTrue="1">
      <formula>"len($A:$A)=3"</formula>
    </cfRule>
  </conditionalFormatting>
  <conditionalFormatting sqref="B32:B34">
    <cfRule type="expression" dxfId="59" priority="11" stopIfTrue="1">
      <formula>"len($A:$A)=3"</formula>
    </cfRule>
  </conditionalFormatting>
  <conditionalFormatting sqref="B33:B34">
    <cfRule type="expression" dxfId="58" priority="9" stopIfTrue="1">
      <formula>"len($A:$A)=3"</formula>
    </cfRule>
  </conditionalFormatting>
  <conditionalFormatting sqref="B35:B36">
    <cfRule type="expression" dxfId="57" priority="8" stopIfTrue="1">
      <formula>"len($A:$A)=3"</formula>
    </cfRule>
  </conditionalFormatting>
  <conditionalFormatting sqref="B37:B38">
    <cfRule type="expression" dxfId="56" priority="7" stopIfTrue="1">
      <formula>"len($A:$A)=3"</formula>
    </cfRule>
    <cfRule type="expression" dxfId="55" priority="6" stopIfTrue="1">
      <formula>"len($A:$A)=3"</formula>
    </cfRule>
  </conditionalFormatting>
  <conditionalFormatting sqref="C4:C6">
    <cfRule type="expression" dxfId="54" priority="22" stopIfTrue="1">
      <formula>"len($A:$A)=3"</formula>
    </cfRule>
  </conditionalFormatting>
  <conditionalFormatting sqref="C7:C8">
    <cfRule type="expression" dxfId="53" priority="20" stopIfTrue="1">
      <formula>"len($A:$A)=3"</formula>
    </cfRule>
  </conditionalFormatting>
  <conditionalFormatting sqref="D4:D6">
    <cfRule type="expression" dxfId="52" priority="15" stopIfTrue="1">
      <formula>"len($A:$A)=3"</formula>
    </cfRule>
  </conditionalFormatting>
  <conditionalFormatting sqref="D7:D8">
    <cfRule type="expression" dxfId="51" priority="14" stopIfTrue="1">
      <formula>"len($A:$A)=3"</formula>
    </cfRule>
  </conditionalFormatting>
  <conditionalFormatting sqref="F4:F58">
    <cfRule type="cellIs" dxfId="50" priority="68" stopIfTrue="1" operator="lessThan">
      <formula>0</formula>
    </cfRule>
  </conditionalFormatting>
  <conditionalFormatting sqref="B4:B6 B31">
    <cfRule type="expression" dxfId="49" priority="29" stopIfTrue="1">
      <formula>"len($A:$A)=3"</formula>
    </cfRule>
  </conditionalFormatting>
  <conditionalFormatting sqref="C4:C12 C19:C20 C29">
    <cfRule type="expression" dxfId="48" priority="19" stopIfTrue="1">
      <formula>"len($A:$A)=3"</formula>
    </cfRule>
  </conditionalFormatting>
  <conditionalFormatting sqref="D4:D12 D19:D20 D29">
    <cfRule type="expression" dxfId="47" priority="13" stopIfTrue="1">
      <formula>"len($A:$A)=3"</formula>
    </cfRule>
  </conditionalFormatting>
  <conditionalFormatting sqref="C13:D18">
    <cfRule type="expression" dxfId="46" priority="5" stopIfTrue="1">
      <formula>"len($A:$A)=3"</formula>
    </cfRule>
  </conditionalFormatting>
  <conditionalFormatting sqref="C21:D28">
    <cfRule type="expression" dxfId="45" priority="4" stopIfTrue="1">
      <formula>"len($A:$A)=3"</formula>
    </cfRule>
  </conditionalFormatting>
  <conditionalFormatting sqref="A29 B42:C58 D42:D44">
    <cfRule type="expression" dxfId="44" priority="85" stopIfTrue="1">
      <formula>"len($A:$A)=3"</formula>
    </cfRule>
  </conditionalFormatting>
  <conditionalFormatting sqref="C31:C32 D32">
    <cfRule type="expression" dxfId="43" priority="23" stopIfTrue="1">
      <formula>"len($A:$A)=3"</formula>
    </cfRule>
  </conditionalFormatting>
  <conditionalFormatting sqref="A32 A35">
    <cfRule type="expression" dxfId="42" priority="57" stopIfTrue="1">
      <formula>"len($A:$A)=3"</formula>
    </cfRule>
  </conditionalFormatting>
  <conditionalFormatting sqref="B32:B34 B38:B39">
    <cfRule type="expression" dxfId="41" priority="10" stopIfTrue="1">
      <formula>"len($A:$A)=3"</formula>
    </cfRule>
  </conditionalFormatting>
  <conditionalFormatting sqref="C33:D38">
    <cfRule type="expression" dxfId="40" priority="3" stopIfTrue="1">
      <formula>"len($A:$A)=3"</formula>
    </cfRule>
  </conditionalFormatting>
  <conditionalFormatting sqref="A36:A41 A42:B44">
    <cfRule type="expression" dxfId="39" priority="54" stopIfTrue="1">
      <formula>"len($A:$A)=3"</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sheetPr>
    <pageSetUpPr fitToPage="1"/>
  </sheetPr>
  <dimension ref="A1:F20"/>
  <sheetViews>
    <sheetView topLeftCell="A7" workbookViewId="0">
      <selection activeCell="A9" sqref="A9:B9"/>
    </sheetView>
  </sheetViews>
  <sheetFormatPr defaultColWidth="8.90625" defaultRowHeight="14"/>
  <cols>
    <col min="1" max="1" width="8.90625" style="26"/>
    <col min="2" max="2" width="49.36328125" style="26" customWidth="1"/>
    <col min="3" max="3" width="20.6328125" style="26" customWidth="1"/>
    <col min="4" max="4" width="10.26953125" style="26" customWidth="1"/>
    <col min="5" max="5" width="16.36328125" style="26" customWidth="1"/>
    <col min="6" max="6" width="5.90625" style="26" customWidth="1"/>
    <col min="7" max="16384" width="8.90625" style="26"/>
  </cols>
  <sheetData>
    <row r="1" spans="1:6">
      <c r="A1" s="31"/>
    </row>
    <row r="2" spans="1:6" ht="25.5">
      <c r="A2" s="488" t="s">
        <v>2079</v>
      </c>
      <c r="B2" s="488"/>
      <c r="C2" s="488"/>
      <c r="D2" s="488"/>
      <c r="E2" s="488"/>
      <c r="F2" s="488"/>
    </row>
    <row r="3" spans="1:6" s="24" customFormat="1" ht="17.5">
      <c r="B3" s="489" t="s">
        <v>1998</v>
      </c>
      <c r="C3" s="490"/>
      <c r="D3" s="490"/>
      <c r="E3" s="490"/>
      <c r="F3" s="490"/>
    </row>
    <row r="4" spans="1:6" s="24" customFormat="1" ht="35">
      <c r="A4" s="491" t="s">
        <v>1636</v>
      </c>
      <c r="B4" s="491"/>
      <c r="C4" s="28" t="s">
        <v>2004</v>
      </c>
      <c r="D4" s="28" t="s">
        <v>2049</v>
      </c>
      <c r="E4" s="28" t="s">
        <v>2050</v>
      </c>
      <c r="F4" s="28" t="s">
        <v>2080</v>
      </c>
    </row>
    <row r="5" spans="1:6" s="24" customFormat="1" ht="17.5">
      <c r="A5" s="33" t="s">
        <v>2081</v>
      </c>
      <c r="B5" s="33"/>
      <c r="C5" s="30" t="s">
        <v>2005</v>
      </c>
      <c r="D5" s="34">
        <f>D6+D7</f>
        <v>44.94</v>
      </c>
      <c r="E5" s="34">
        <f>E6+E7</f>
        <v>44.94</v>
      </c>
      <c r="F5" s="38"/>
    </row>
    <row r="6" spans="1:6" s="24" customFormat="1" ht="17.5">
      <c r="A6" s="492" t="s">
        <v>2082</v>
      </c>
      <c r="B6" s="492"/>
      <c r="C6" s="30" t="s">
        <v>2006</v>
      </c>
      <c r="D6" s="35">
        <v>3.79</v>
      </c>
      <c r="E6" s="35">
        <v>3.79</v>
      </c>
      <c r="F6" s="38"/>
    </row>
    <row r="7" spans="1:6" s="24" customFormat="1" ht="17.5">
      <c r="A7" s="492" t="s">
        <v>2083</v>
      </c>
      <c r="B7" s="492"/>
      <c r="C7" s="30" t="s">
        <v>2007</v>
      </c>
      <c r="D7" s="34">
        <v>41.15</v>
      </c>
      <c r="E7" s="34">
        <v>41.15</v>
      </c>
      <c r="F7" s="38"/>
    </row>
    <row r="8" spans="1:6" s="24" customFormat="1" ht="17.5">
      <c r="A8" s="493" t="s">
        <v>2084</v>
      </c>
      <c r="B8" s="493"/>
      <c r="C8" s="30" t="s">
        <v>2008</v>
      </c>
      <c r="D8" s="34">
        <f>D10+D9</f>
        <v>0</v>
      </c>
      <c r="E8" s="34">
        <f>E10+E9</f>
        <v>0</v>
      </c>
      <c r="F8" s="38"/>
    </row>
    <row r="9" spans="1:6" s="24" customFormat="1" ht="17.5">
      <c r="A9" s="492" t="s">
        <v>2082</v>
      </c>
      <c r="B9" s="492"/>
      <c r="C9" s="30" t="s">
        <v>2009</v>
      </c>
      <c r="D9" s="34"/>
      <c r="E9" s="34"/>
      <c r="F9" s="38"/>
    </row>
    <row r="10" spans="1:6" s="24" customFormat="1" ht="17.5">
      <c r="A10" s="492" t="s">
        <v>2083</v>
      </c>
      <c r="B10" s="492"/>
      <c r="C10" s="30" t="s">
        <v>2010</v>
      </c>
      <c r="D10" s="34"/>
      <c r="E10" s="34"/>
      <c r="F10" s="38"/>
    </row>
    <row r="11" spans="1:6" s="25" customFormat="1" ht="15">
      <c r="A11" s="485" t="s">
        <v>2085</v>
      </c>
      <c r="B11" s="485"/>
      <c r="C11" s="485"/>
      <c r="D11" s="485"/>
      <c r="E11" s="485"/>
      <c r="F11" s="485"/>
    </row>
    <row r="14" spans="1:6" ht="18.5">
      <c r="A14" s="36"/>
    </row>
    <row r="15" spans="1:6">
      <c r="A15" s="37"/>
    </row>
    <row r="20" spans="1:1">
      <c r="A20" s="37"/>
    </row>
  </sheetData>
  <mergeCells count="9">
    <mergeCell ref="A8:B8"/>
    <mergeCell ref="A9:B9"/>
    <mergeCell ref="A10:B10"/>
    <mergeCell ref="A11:F11"/>
    <mergeCell ref="A2:F2"/>
    <mergeCell ref="B3:F3"/>
    <mergeCell ref="A4:B4"/>
    <mergeCell ref="A6:B6"/>
    <mergeCell ref="A7:B7"/>
  </mergeCells>
  <phoneticPr fontId="95" type="noConversion"/>
  <printOptions horizontalCentered="1"/>
  <pageMargins left="0.70902777777777803" right="0.70902777777777803" top="1.1013888888888901" bottom="0.75" header="0.30902777777777801" footer="0.30902777777777801"/>
  <pageSetup paperSize="9" scale="95" fitToHeight="200" orientation="landscape"/>
</worksheet>
</file>

<file path=xl/worksheets/sheet31.xml><?xml version="1.0" encoding="utf-8"?>
<worksheet xmlns="http://schemas.openxmlformats.org/spreadsheetml/2006/main" xmlns:r="http://schemas.openxmlformats.org/officeDocument/2006/relationships">
  <sheetPr>
    <pageSetUpPr fitToPage="1"/>
  </sheetPr>
  <dimension ref="A2:F8"/>
  <sheetViews>
    <sheetView workbookViewId="0">
      <selection activeCell="F11" sqref="F11"/>
    </sheetView>
  </sheetViews>
  <sheetFormatPr defaultColWidth="8.90625" defaultRowHeight="14"/>
  <cols>
    <col min="1" max="1" width="8.90625" style="26"/>
    <col min="2" max="5" width="24.26953125" style="26" customWidth="1"/>
    <col min="6" max="6" width="11.90625" style="26" customWidth="1"/>
    <col min="7" max="16384" width="8.90625" style="26"/>
  </cols>
  <sheetData>
    <row r="2" spans="1:6" ht="25.5">
      <c r="A2" s="488" t="s">
        <v>2086</v>
      </c>
      <c r="B2" s="494"/>
      <c r="C2" s="494"/>
      <c r="D2" s="494"/>
      <c r="E2" s="494"/>
      <c r="F2" s="494"/>
    </row>
    <row r="3" spans="1:6">
      <c r="A3" s="495" t="s">
        <v>1998</v>
      </c>
      <c r="B3" s="495"/>
      <c r="C3" s="495"/>
      <c r="D3" s="495"/>
      <c r="E3" s="495"/>
      <c r="F3" s="495"/>
    </row>
    <row r="4" spans="1:6" s="24" customFormat="1" ht="17.5">
      <c r="A4" s="27" t="s">
        <v>2087</v>
      </c>
      <c r="B4" s="28" t="s">
        <v>1961</v>
      </c>
      <c r="C4" s="28" t="s">
        <v>2088</v>
      </c>
      <c r="D4" s="28" t="s">
        <v>2089</v>
      </c>
      <c r="E4" s="28" t="s">
        <v>2090</v>
      </c>
      <c r="F4" s="28" t="s">
        <v>2091</v>
      </c>
    </row>
    <row r="5" spans="1:6" s="24" customFormat="1" ht="17.5">
      <c r="A5" s="29">
        <v>1</v>
      </c>
      <c r="B5" s="496"/>
      <c r="C5" s="497"/>
      <c r="D5" s="498"/>
      <c r="E5" s="498"/>
      <c r="F5" s="498"/>
    </row>
    <row r="6" spans="1:6" s="24" customFormat="1" ht="17.5">
      <c r="A6" s="29">
        <v>2</v>
      </c>
      <c r="B6" s="496"/>
      <c r="C6" s="497"/>
      <c r="D6" s="498"/>
      <c r="E6" s="498"/>
      <c r="F6" s="498"/>
    </row>
    <row r="7" spans="1:6" s="24" customFormat="1" ht="17.5">
      <c r="A7" s="29" t="s">
        <v>2092</v>
      </c>
      <c r="B7" s="496"/>
      <c r="C7" s="497"/>
      <c r="D7" s="498"/>
      <c r="E7" s="498"/>
      <c r="F7" s="498"/>
    </row>
    <row r="8" spans="1:6" s="25" customFormat="1" ht="15">
      <c r="A8" s="485" t="s">
        <v>2093</v>
      </c>
      <c r="B8" s="485"/>
      <c r="C8" s="485"/>
      <c r="D8" s="485"/>
      <c r="E8" s="485"/>
      <c r="F8" s="485"/>
    </row>
  </sheetData>
  <mergeCells count="8">
    <mergeCell ref="A2:F2"/>
    <mergeCell ref="A3:F3"/>
    <mergeCell ref="A8:F8"/>
    <mergeCell ref="B5:B7"/>
    <mergeCell ref="C5:C7"/>
    <mergeCell ref="D5:D7"/>
    <mergeCell ref="E5:E7"/>
    <mergeCell ref="F5:F7"/>
  </mergeCells>
  <phoneticPr fontId="95" type="noConversion"/>
  <printOptions horizontalCentered="1"/>
  <pageMargins left="0.70902777777777803" right="0.70902777777777803" top="0.75" bottom="0.75" header="0.30902777777777801" footer="0.30902777777777801"/>
  <pageSetup paperSize="9" fitToHeight="200" orientation="landscape"/>
</worksheet>
</file>

<file path=xl/worksheets/sheet32.xml><?xml version="1.0" encoding="utf-8"?>
<worksheet xmlns="http://schemas.openxmlformats.org/spreadsheetml/2006/main" xmlns:r="http://schemas.openxmlformats.org/officeDocument/2006/relationships">
  <sheetPr>
    <tabColor rgb="FFFF0000"/>
    <pageSetUpPr fitToPage="1"/>
  </sheetPr>
  <dimension ref="A2:J35"/>
  <sheetViews>
    <sheetView topLeftCell="A25" zoomScale="51" zoomScaleNormal="51" workbookViewId="0">
      <selection activeCell="Q30" sqref="Q30"/>
    </sheetView>
  </sheetViews>
  <sheetFormatPr defaultColWidth="8" defaultRowHeight="13"/>
  <cols>
    <col min="1" max="1" width="39" style="10" customWidth="1"/>
    <col min="2" max="2" width="34.81640625" style="10" customWidth="1"/>
    <col min="3" max="3" width="33.26953125" style="10" customWidth="1"/>
    <col min="4" max="4" width="28.26953125" style="10" customWidth="1"/>
    <col min="5" max="5" width="27" style="10" customWidth="1"/>
    <col min="6" max="6" width="21.36328125" style="10" customWidth="1"/>
    <col min="7" max="7" width="25.7265625" style="10" customWidth="1"/>
    <col min="8" max="8" width="23.90625" style="10" customWidth="1"/>
    <col min="9" max="9" width="19.1796875" style="10" customWidth="1"/>
    <col min="10" max="10" width="26.08984375" style="10" customWidth="1"/>
    <col min="11" max="16384" width="8" style="10"/>
  </cols>
  <sheetData>
    <row r="2" spans="1:10" ht="25.5">
      <c r="A2" s="499" t="s">
        <v>2094</v>
      </c>
      <c r="B2" s="499"/>
      <c r="C2" s="499"/>
      <c r="D2" s="499"/>
      <c r="E2" s="499"/>
      <c r="F2" s="499"/>
      <c r="G2" s="499"/>
      <c r="H2" s="499"/>
      <c r="I2" s="499"/>
      <c r="J2" s="499"/>
    </row>
    <row r="3" spans="1:10" ht="14">
      <c r="A3" s="11"/>
    </row>
    <row r="4" spans="1:10" s="7" customFormat="1" ht="17.5">
      <c r="A4" s="12" t="s">
        <v>2095</v>
      </c>
      <c r="B4" s="12" t="s">
        <v>2096</v>
      </c>
      <c r="C4" s="12" t="s">
        <v>2097</v>
      </c>
      <c r="D4" s="12" t="s">
        <v>2098</v>
      </c>
      <c r="E4" s="12" t="s">
        <v>2099</v>
      </c>
      <c r="F4" s="12" t="s">
        <v>2100</v>
      </c>
      <c r="G4" s="12" t="s">
        <v>2101</v>
      </c>
      <c r="H4" s="12" t="s">
        <v>2102</v>
      </c>
      <c r="I4" s="12" t="s">
        <v>2103</v>
      </c>
      <c r="J4" s="12" t="s">
        <v>2104</v>
      </c>
    </row>
    <row r="5" spans="1:10" ht="17.5">
      <c r="A5" s="13">
        <v>1</v>
      </c>
      <c r="B5" s="13">
        <v>2</v>
      </c>
      <c r="C5" s="13">
        <v>3</v>
      </c>
      <c r="D5" s="13">
        <v>4</v>
      </c>
      <c r="E5" s="13">
        <v>5</v>
      </c>
      <c r="F5" s="13">
        <v>6</v>
      </c>
      <c r="G5" s="13">
        <v>7</v>
      </c>
      <c r="H5" s="13">
        <v>8</v>
      </c>
      <c r="I5" s="13">
        <v>9</v>
      </c>
      <c r="J5" s="13">
        <v>10</v>
      </c>
    </row>
    <row r="6" spans="1:10" ht="17.5">
      <c r="A6" s="14" t="s">
        <v>2105</v>
      </c>
      <c r="B6" s="500"/>
      <c r="C6" s="501"/>
      <c r="D6" s="501"/>
      <c r="E6" s="501"/>
      <c r="F6" s="501"/>
      <c r="G6" s="501"/>
      <c r="H6" s="501"/>
      <c r="I6" s="501"/>
      <c r="J6" s="502"/>
    </row>
    <row r="7" spans="1:10" ht="35">
      <c r="A7" s="509" t="s">
        <v>2106</v>
      </c>
      <c r="B7" s="509" t="s">
        <v>2107</v>
      </c>
      <c r="C7" s="509" t="s">
        <v>2108</v>
      </c>
      <c r="D7" s="15" t="s">
        <v>2109</v>
      </c>
      <c r="E7" s="15" t="s">
        <v>2110</v>
      </c>
      <c r="F7" s="13"/>
      <c r="G7" s="13" t="s">
        <v>2111</v>
      </c>
      <c r="H7" s="13" t="s">
        <v>2112</v>
      </c>
      <c r="I7" s="13" t="s">
        <v>2113</v>
      </c>
      <c r="J7" s="13" t="s">
        <v>2111</v>
      </c>
    </row>
    <row r="8" spans="1:10" ht="52.5">
      <c r="A8" s="510"/>
      <c r="B8" s="510"/>
      <c r="C8" s="511"/>
      <c r="D8" s="15" t="s">
        <v>2114</v>
      </c>
      <c r="E8" s="15" t="s">
        <v>2115</v>
      </c>
      <c r="F8" s="13"/>
      <c r="G8" s="13" t="s">
        <v>2116</v>
      </c>
      <c r="H8" s="13" t="s">
        <v>2117</v>
      </c>
      <c r="I8" s="13" t="s">
        <v>2113</v>
      </c>
      <c r="J8" s="13" t="s">
        <v>2115</v>
      </c>
    </row>
    <row r="9" spans="1:10" ht="144" customHeight="1">
      <c r="A9" s="510"/>
      <c r="B9" s="510"/>
      <c r="C9" s="510" t="s">
        <v>2118</v>
      </c>
      <c r="D9" s="15" t="s">
        <v>2119</v>
      </c>
      <c r="E9" s="15" t="s">
        <v>2120</v>
      </c>
      <c r="F9" s="13"/>
      <c r="G9" s="13" t="s">
        <v>2121</v>
      </c>
      <c r="H9" s="13" t="s">
        <v>2122</v>
      </c>
      <c r="I9" s="13" t="s">
        <v>2113</v>
      </c>
      <c r="J9" s="13" t="s">
        <v>2123</v>
      </c>
    </row>
    <row r="10" spans="1:10" ht="122" customHeight="1">
      <c r="A10" s="511"/>
      <c r="B10" s="511"/>
      <c r="C10" s="511"/>
      <c r="D10" s="15" t="s">
        <v>2124</v>
      </c>
      <c r="E10" s="15" t="s">
        <v>2125</v>
      </c>
      <c r="F10" s="13"/>
      <c r="G10" s="13" t="s">
        <v>2126</v>
      </c>
      <c r="H10" s="13" t="s">
        <v>2127</v>
      </c>
      <c r="I10" s="13" t="s">
        <v>2113</v>
      </c>
      <c r="J10" s="13" t="s">
        <v>2128</v>
      </c>
    </row>
    <row r="11" spans="1:10" s="8" customFormat="1" ht="35">
      <c r="A11" s="15" t="s">
        <v>2129</v>
      </c>
      <c r="B11" s="503"/>
      <c r="C11" s="504"/>
      <c r="D11" s="504"/>
      <c r="E11" s="504"/>
      <c r="F11" s="504"/>
      <c r="G11" s="504"/>
      <c r="H11" s="504"/>
      <c r="I11" s="504"/>
      <c r="J11" s="505"/>
    </row>
    <row r="12" spans="1:10" s="9" customFormat="1" ht="87.5">
      <c r="A12" s="509" t="s">
        <v>2130</v>
      </c>
      <c r="B12" s="509" t="s">
        <v>2131</v>
      </c>
      <c r="C12" s="509" t="s">
        <v>2108</v>
      </c>
      <c r="D12" s="15" t="s">
        <v>2132</v>
      </c>
      <c r="E12" s="15" t="s">
        <v>2133</v>
      </c>
      <c r="F12" s="13"/>
      <c r="G12" s="15" t="s">
        <v>2134</v>
      </c>
      <c r="H12" s="21" t="s">
        <v>2135</v>
      </c>
      <c r="I12" s="13" t="s">
        <v>2136</v>
      </c>
      <c r="J12" s="21" t="s">
        <v>2137</v>
      </c>
    </row>
    <row r="13" spans="1:10" ht="87.5">
      <c r="A13" s="510"/>
      <c r="B13" s="510"/>
      <c r="C13" s="511"/>
      <c r="D13" s="15" t="s">
        <v>2109</v>
      </c>
      <c r="E13" s="15" t="s">
        <v>2138</v>
      </c>
      <c r="F13" s="13"/>
      <c r="G13" s="15" t="s">
        <v>2139</v>
      </c>
      <c r="H13" s="21" t="s">
        <v>2140</v>
      </c>
      <c r="I13" s="13" t="s">
        <v>2113</v>
      </c>
      <c r="J13" s="21" t="s">
        <v>2141</v>
      </c>
    </row>
    <row r="14" spans="1:10" ht="52.5">
      <c r="A14" s="511"/>
      <c r="B14" s="511"/>
      <c r="C14" s="13" t="s">
        <v>2118</v>
      </c>
      <c r="D14" s="15" t="s">
        <v>2119</v>
      </c>
      <c r="E14" s="13" t="s">
        <v>2142</v>
      </c>
      <c r="F14" s="13"/>
      <c r="G14" s="13" t="s">
        <v>2143</v>
      </c>
      <c r="H14" s="13" t="s">
        <v>2144</v>
      </c>
      <c r="I14" s="13" t="s">
        <v>2113</v>
      </c>
      <c r="J14" s="13" t="s">
        <v>2143</v>
      </c>
    </row>
    <row r="15" spans="1:10" ht="35">
      <c r="A15" s="15" t="s">
        <v>2145</v>
      </c>
      <c r="B15" s="503"/>
      <c r="C15" s="504"/>
      <c r="D15" s="504"/>
      <c r="E15" s="504"/>
      <c r="F15" s="504"/>
      <c r="G15" s="504"/>
      <c r="H15" s="504"/>
      <c r="I15" s="504"/>
      <c r="J15" s="505"/>
    </row>
    <row r="16" spans="1:10" ht="70">
      <c r="A16" s="512" t="s">
        <v>2146</v>
      </c>
      <c r="B16" s="512" t="s">
        <v>2147</v>
      </c>
      <c r="C16" s="515" t="s">
        <v>2108</v>
      </c>
      <c r="D16" s="16" t="s">
        <v>2109</v>
      </c>
      <c r="E16" s="22" t="s">
        <v>2148</v>
      </c>
      <c r="F16" s="16"/>
      <c r="G16" s="22" t="s">
        <v>2149</v>
      </c>
      <c r="H16" s="22" t="s">
        <v>2150</v>
      </c>
      <c r="I16" s="13" t="s">
        <v>2113</v>
      </c>
      <c r="J16" s="22" t="s">
        <v>2149</v>
      </c>
    </row>
    <row r="17" spans="1:10" ht="122" customHeight="1">
      <c r="A17" s="513"/>
      <c r="B17" s="513"/>
      <c r="C17" s="516"/>
      <c r="D17" s="16" t="s">
        <v>2132</v>
      </c>
      <c r="E17" s="22" t="s">
        <v>2151</v>
      </c>
      <c r="F17" s="19"/>
      <c r="G17" s="22" t="s">
        <v>2152</v>
      </c>
      <c r="H17" s="22" t="s">
        <v>2153</v>
      </c>
      <c r="I17" s="13" t="s">
        <v>2136</v>
      </c>
      <c r="J17" s="22" t="s">
        <v>2151</v>
      </c>
    </row>
    <row r="18" spans="1:10" ht="181" customHeight="1">
      <c r="A18" s="513"/>
      <c r="B18" s="513"/>
      <c r="C18" s="515" t="s">
        <v>2118</v>
      </c>
      <c r="D18" s="16" t="s">
        <v>2119</v>
      </c>
      <c r="E18" s="16" t="s">
        <v>2154</v>
      </c>
      <c r="F18" s="19"/>
      <c r="G18" s="18" t="s">
        <v>2155</v>
      </c>
      <c r="H18" s="18" t="s">
        <v>2156</v>
      </c>
      <c r="I18" s="13" t="s">
        <v>2113</v>
      </c>
      <c r="J18" s="18" t="s">
        <v>2157</v>
      </c>
    </row>
    <row r="19" spans="1:10" ht="137" customHeight="1">
      <c r="A19" s="514"/>
      <c r="B19" s="514"/>
      <c r="C19" s="516"/>
      <c r="D19" s="16" t="s">
        <v>2158</v>
      </c>
      <c r="E19" s="16" t="s">
        <v>2159</v>
      </c>
      <c r="F19" s="19"/>
      <c r="G19" s="18" t="s">
        <v>2160</v>
      </c>
      <c r="H19" s="18" t="s">
        <v>2161</v>
      </c>
      <c r="I19" s="13" t="s">
        <v>2113</v>
      </c>
      <c r="J19" s="18" t="s">
        <v>2160</v>
      </c>
    </row>
    <row r="20" spans="1:10" ht="35">
      <c r="A20" s="17" t="s">
        <v>2162</v>
      </c>
      <c r="B20" s="506"/>
      <c r="C20" s="507"/>
      <c r="D20" s="507"/>
      <c r="E20" s="507"/>
      <c r="F20" s="507"/>
      <c r="G20" s="507"/>
      <c r="H20" s="507"/>
      <c r="I20" s="507"/>
      <c r="J20" s="508"/>
    </row>
    <row r="21" spans="1:10" ht="87.5">
      <c r="A21" s="512" t="s">
        <v>2163</v>
      </c>
      <c r="B21" s="512" t="s">
        <v>2164</v>
      </c>
      <c r="C21" s="512" t="s">
        <v>2108</v>
      </c>
      <c r="D21" s="18" t="s">
        <v>2132</v>
      </c>
      <c r="E21" s="18" t="s">
        <v>2165</v>
      </c>
      <c r="F21" s="19"/>
      <c r="G21" s="18" t="s">
        <v>2166</v>
      </c>
      <c r="H21" s="18" t="s">
        <v>2167</v>
      </c>
      <c r="I21" s="13" t="s">
        <v>2136</v>
      </c>
      <c r="J21" s="18" t="s">
        <v>2168</v>
      </c>
    </row>
    <row r="22" spans="1:10" ht="87.5">
      <c r="A22" s="513"/>
      <c r="B22" s="513"/>
      <c r="C22" s="514"/>
      <c r="D22" s="18" t="s">
        <v>2109</v>
      </c>
      <c r="E22" s="18" t="s">
        <v>2169</v>
      </c>
      <c r="F22" s="19"/>
      <c r="G22" s="18" t="s">
        <v>2170</v>
      </c>
      <c r="H22" s="18" t="s">
        <v>2171</v>
      </c>
      <c r="I22" s="13" t="s">
        <v>2136</v>
      </c>
      <c r="J22" s="18" t="s">
        <v>2170</v>
      </c>
    </row>
    <row r="23" spans="1:10" ht="188" customHeight="1">
      <c r="A23" s="513"/>
      <c r="B23" s="513"/>
      <c r="C23" s="512" t="s">
        <v>2118</v>
      </c>
      <c r="D23" s="18" t="s">
        <v>2119</v>
      </c>
      <c r="E23" s="18" t="s">
        <v>2172</v>
      </c>
      <c r="F23" s="19"/>
      <c r="G23" s="18" t="s">
        <v>2173</v>
      </c>
      <c r="H23" s="18" t="s">
        <v>2174</v>
      </c>
      <c r="I23" s="13" t="s">
        <v>2113</v>
      </c>
      <c r="J23" s="18" t="s">
        <v>2173</v>
      </c>
    </row>
    <row r="24" spans="1:10" ht="35">
      <c r="A24" s="514"/>
      <c r="B24" s="514"/>
      <c r="C24" s="514"/>
      <c r="D24" s="18" t="s">
        <v>2175</v>
      </c>
      <c r="E24" s="18" t="s">
        <v>2176</v>
      </c>
      <c r="F24" s="19"/>
      <c r="G24" s="18" t="s">
        <v>2177</v>
      </c>
      <c r="H24" s="18" t="s">
        <v>2178</v>
      </c>
      <c r="I24" s="13" t="s">
        <v>2113</v>
      </c>
      <c r="J24" s="18" t="s">
        <v>2177</v>
      </c>
    </row>
    <row r="25" spans="1:10" ht="44" customHeight="1">
      <c r="A25" s="17" t="s">
        <v>2179</v>
      </c>
      <c r="B25" s="19"/>
      <c r="C25" s="19"/>
      <c r="D25" s="19"/>
      <c r="E25" s="19"/>
      <c r="F25" s="19"/>
      <c r="G25" s="19"/>
      <c r="H25" s="19"/>
      <c r="I25" s="19"/>
      <c r="J25" s="19"/>
    </row>
    <row r="26" spans="1:10" ht="163" customHeight="1">
      <c r="A26" s="512" t="s">
        <v>2180</v>
      </c>
      <c r="B26" s="512" t="s">
        <v>2181</v>
      </c>
      <c r="C26" s="512" t="s">
        <v>2108</v>
      </c>
      <c r="D26" s="18" t="s">
        <v>2132</v>
      </c>
      <c r="E26" s="18" t="s">
        <v>2182</v>
      </c>
      <c r="F26" s="19"/>
      <c r="G26" s="18" t="s">
        <v>2183</v>
      </c>
      <c r="H26" s="18" t="s">
        <v>2184</v>
      </c>
      <c r="I26" s="13" t="s">
        <v>2136</v>
      </c>
      <c r="J26" s="18" t="s">
        <v>2183</v>
      </c>
    </row>
    <row r="27" spans="1:10" ht="205" customHeight="1">
      <c r="A27" s="513"/>
      <c r="B27" s="513"/>
      <c r="C27" s="514"/>
      <c r="D27" s="18" t="s">
        <v>2109</v>
      </c>
      <c r="E27" s="18" t="s">
        <v>2185</v>
      </c>
      <c r="F27" s="19"/>
      <c r="G27" s="18" t="s">
        <v>2186</v>
      </c>
      <c r="H27" s="18" t="s">
        <v>2187</v>
      </c>
      <c r="I27" s="13" t="s">
        <v>2136</v>
      </c>
      <c r="J27" s="18" t="s">
        <v>2186</v>
      </c>
    </row>
    <row r="28" spans="1:10" ht="87.5">
      <c r="A28" s="513"/>
      <c r="B28" s="513"/>
      <c r="C28" s="512" t="s">
        <v>2118</v>
      </c>
      <c r="D28" s="18" t="s">
        <v>2119</v>
      </c>
      <c r="E28" s="18" t="s">
        <v>2188</v>
      </c>
      <c r="F28" s="19"/>
      <c r="G28" s="18" t="s">
        <v>2189</v>
      </c>
      <c r="H28" s="18" t="s">
        <v>2190</v>
      </c>
      <c r="I28" s="13" t="s">
        <v>2136</v>
      </c>
      <c r="J28" s="18" t="s">
        <v>2189</v>
      </c>
    </row>
    <row r="29" spans="1:10" ht="163" customHeight="1">
      <c r="A29" s="514"/>
      <c r="B29" s="514"/>
      <c r="C29" s="514"/>
      <c r="D29" s="18" t="s">
        <v>2158</v>
      </c>
      <c r="E29" s="18" t="s">
        <v>2191</v>
      </c>
      <c r="F29" s="23"/>
      <c r="G29" s="18" t="s">
        <v>2192</v>
      </c>
      <c r="H29" s="18" t="s">
        <v>2193</v>
      </c>
      <c r="I29" s="13" t="s">
        <v>2136</v>
      </c>
      <c r="J29" s="18" t="s">
        <v>2192</v>
      </c>
    </row>
    <row r="30" spans="1:10">
      <c r="A30" s="20"/>
      <c r="B30" s="20"/>
      <c r="C30" s="20"/>
      <c r="D30" s="20"/>
      <c r="E30" s="20"/>
      <c r="F30" s="20"/>
      <c r="G30" s="20"/>
      <c r="H30" s="20"/>
      <c r="I30" s="20"/>
      <c r="J30" s="20"/>
    </row>
    <row r="31" spans="1:10">
      <c r="A31" s="20"/>
      <c r="B31" s="20"/>
      <c r="C31" s="20"/>
      <c r="D31" s="20"/>
      <c r="E31" s="20"/>
      <c r="F31" s="20"/>
      <c r="G31" s="20"/>
      <c r="H31" s="20"/>
      <c r="I31" s="20"/>
      <c r="J31" s="20"/>
    </row>
    <row r="32" spans="1:10">
      <c r="A32" s="20"/>
      <c r="B32" s="20"/>
      <c r="C32" s="20"/>
      <c r="D32" s="20"/>
      <c r="E32" s="20"/>
      <c r="F32" s="20"/>
      <c r="G32" s="20"/>
      <c r="H32" s="20"/>
      <c r="I32" s="20"/>
      <c r="J32" s="20"/>
    </row>
    <row r="33" spans="1:10">
      <c r="A33" s="20"/>
      <c r="B33" s="20"/>
      <c r="C33" s="20"/>
      <c r="D33" s="20"/>
      <c r="E33" s="20"/>
      <c r="F33" s="20"/>
      <c r="G33" s="20"/>
      <c r="H33" s="20"/>
      <c r="I33" s="20"/>
      <c r="J33" s="20"/>
    </row>
    <row r="34" spans="1:10">
      <c r="A34" s="20"/>
      <c r="B34" s="20"/>
      <c r="C34" s="20"/>
      <c r="D34" s="20"/>
      <c r="E34" s="20"/>
      <c r="F34" s="20"/>
      <c r="G34" s="20"/>
      <c r="H34" s="20"/>
      <c r="I34" s="20"/>
      <c r="J34" s="20"/>
    </row>
    <row r="35" spans="1:10">
      <c r="A35" s="20"/>
      <c r="B35" s="20"/>
      <c r="C35" s="20"/>
      <c r="D35" s="20"/>
      <c r="E35" s="20"/>
      <c r="F35" s="20"/>
      <c r="G35" s="20"/>
      <c r="H35" s="20"/>
      <c r="I35" s="20"/>
      <c r="J35" s="20"/>
    </row>
  </sheetData>
  <mergeCells count="24">
    <mergeCell ref="C21:C22"/>
    <mergeCell ref="C23:C24"/>
    <mergeCell ref="C26:C27"/>
    <mergeCell ref="C28:C29"/>
    <mergeCell ref="A21:A24"/>
    <mergeCell ref="A26:A29"/>
    <mergeCell ref="B7:B10"/>
    <mergeCell ref="B12:B14"/>
    <mergeCell ref="B16:B19"/>
    <mergeCell ref="B21:B24"/>
    <mergeCell ref="B26:B29"/>
    <mergeCell ref="A2:J2"/>
    <mergeCell ref="B6:J6"/>
    <mergeCell ref="B11:J11"/>
    <mergeCell ref="B15:J15"/>
    <mergeCell ref="B20:J20"/>
    <mergeCell ref="A7:A10"/>
    <mergeCell ref="A12:A14"/>
    <mergeCell ref="A16:A19"/>
    <mergeCell ref="C7:C8"/>
    <mergeCell ref="C9:C10"/>
    <mergeCell ref="C12:C13"/>
    <mergeCell ref="C16:C17"/>
    <mergeCell ref="C18:C19"/>
  </mergeCells>
  <phoneticPr fontId="95" type="noConversion"/>
  <pageMargins left="0.75" right="0.75" top="1" bottom="1" header="0.50902777777777797" footer="0.50902777777777797"/>
  <pageSetup paperSize="9" scale="70" orientation="landscape"/>
</worksheet>
</file>

<file path=xl/worksheets/sheet33.xml><?xml version="1.0" encoding="utf-8"?>
<worksheet xmlns="http://schemas.openxmlformats.org/spreadsheetml/2006/main" xmlns:r="http://schemas.openxmlformats.org/officeDocument/2006/relationships">
  <dimension ref="A1:B9"/>
  <sheetViews>
    <sheetView workbookViewId="0">
      <selection activeCell="D15" sqref="D15"/>
    </sheetView>
  </sheetViews>
  <sheetFormatPr defaultColWidth="9" defaultRowHeight="14"/>
  <cols>
    <col min="1" max="1" width="38.26953125" style="1" customWidth="1"/>
    <col min="2" max="2" width="64" style="1" customWidth="1"/>
    <col min="3" max="16384" width="9" style="1"/>
  </cols>
  <sheetData>
    <row r="1" spans="1:2" ht="32.15" customHeight="1">
      <c r="A1" s="517" t="s">
        <v>2194</v>
      </c>
      <c r="B1" s="517"/>
    </row>
    <row r="3" spans="1:2" ht="40" customHeight="1">
      <c r="A3" s="2" t="s">
        <v>2195</v>
      </c>
      <c r="B3" s="3" t="s">
        <v>2196</v>
      </c>
    </row>
    <row r="4" spans="1:2" ht="56" customHeight="1">
      <c r="A4" s="4" t="s">
        <v>2197</v>
      </c>
      <c r="B4" s="5" t="s">
        <v>2198</v>
      </c>
    </row>
    <row r="5" spans="1:2" ht="98">
      <c r="A5" s="4" t="s">
        <v>2199</v>
      </c>
      <c r="B5" s="5" t="s">
        <v>2200</v>
      </c>
    </row>
    <row r="6" spans="1:2" ht="56">
      <c r="A6" s="6" t="s">
        <v>2201</v>
      </c>
      <c r="B6" s="5" t="s">
        <v>2202</v>
      </c>
    </row>
    <row r="7" spans="1:2" ht="70">
      <c r="A7" s="4" t="s">
        <v>2203</v>
      </c>
      <c r="B7" s="5" t="s">
        <v>2204</v>
      </c>
    </row>
    <row r="8" spans="1:2" ht="98">
      <c r="A8" s="4" t="s">
        <v>2205</v>
      </c>
      <c r="B8" s="5" t="s">
        <v>2206</v>
      </c>
    </row>
    <row r="9" spans="1:2" ht="56">
      <c r="A9" s="4" t="s">
        <v>2207</v>
      </c>
      <c r="B9" s="5" t="s">
        <v>2208</v>
      </c>
    </row>
  </sheetData>
  <mergeCells count="1">
    <mergeCell ref="A1:B1"/>
  </mergeCells>
  <phoneticPr fontId="95" type="noConversion"/>
  <conditionalFormatting sqref="A6">
    <cfRule type="expression" dxfId="3" priority="3" stopIfTrue="1">
      <formula>"len($A:$A)=3"</formula>
    </cfRule>
    <cfRule type="expression" dxfId="2" priority="2" stopIfTrue="1">
      <formula>"len($A:$A)=3"</formula>
    </cfRule>
  </conditionalFormatting>
  <conditionalFormatting sqref="A9">
    <cfRule type="expression" dxfId="1" priority="1" stopIfTrue="1">
      <formula>"len($A:$A)=3"</formula>
    </cfRule>
  </conditionalFormatting>
  <conditionalFormatting sqref="A4:A5 A7:A8">
    <cfRule type="expression" dxfId="0" priority="4" stopIfTrue="1">
      <formula>"len($A:$A)=3"</formula>
    </cfRule>
  </conditionalFormatting>
  <pageMargins left="0.75" right="0.75" top="1" bottom="1" header="0.50902777777777797" footer="0.50902777777777797"/>
  <pageSetup paperSize="9" orientation="portrait"/>
</worksheet>
</file>

<file path=xl/worksheets/sheet4.xml><?xml version="1.0" encoding="utf-8"?>
<worksheet xmlns="http://schemas.openxmlformats.org/spreadsheetml/2006/main" xmlns:r="http://schemas.openxmlformats.org/officeDocument/2006/relationships">
  <dimension ref="A1:D1436"/>
  <sheetViews>
    <sheetView showGridLines="0" showZeros="0" tabSelected="1" view="pageBreakPreview" zoomScaleNormal="100" workbookViewId="0">
      <pane xSplit="1" ySplit="3" topLeftCell="B941" activePane="bottomRight" state="frozen"/>
      <selection pane="topRight"/>
      <selection pane="bottomLeft"/>
      <selection pane="bottomRight" activeCell="D944" sqref="D944"/>
    </sheetView>
  </sheetViews>
  <sheetFormatPr defaultColWidth="9" defaultRowHeight="15"/>
  <cols>
    <col min="1" max="1" width="50.7265625" style="109" customWidth="1"/>
    <col min="2" max="3" width="20.6328125" style="109" customWidth="1"/>
    <col min="4" max="4" width="20.6328125" style="326" customWidth="1"/>
    <col min="5" max="16384" width="9" style="109"/>
  </cols>
  <sheetData>
    <row r="1" spans="1:4" s="177" customFormat="1" ht="25.5">
      <c r="A1" s="456" t="s">
        <v>134</v>
      </c>
      <c r="B1" s="456"/>
      <c r="C1" s="456"/>
      <c r="D1" s="457"/>
    </row>
    <row r="2" spans="1:4" s="177" customFormat="1" ht="17.5">
      <c r="A2" s="327"/>
      <c r="B2" s="328"/>
      <c r="C2" s="329"/>
      <c r="D2" s="330" t="s">
        <v>2</v>
      </c>
    </row>
    <row r="3" spans="1:4" s="110" customFormat="1" ht="17.5">
      <c r="A3" s="331" t="s">
        <v>135</v>
      </c>
      <c r="B3" s="332" t="s">
        <v>5</v>
      </c>
      <c r="C3" s="332" t="s">
        <v>6</v>
      </c>
      <c r="D3" s="333" t="s">
        <v>7</v>
      </c>
    </row>
    <row r="4" spans="1:4" ht="17.5">
      <c r="A4" s="238" t="s">
        <v>136</v>
      </c>
      <c r="B4" s="239">
        <v>11328</v>
      </c>
      <c r="C4" s="239">
        <v>20775</v>
      </c>
      <c r="D4" s="334">
        <v>0.83</v>
      </c>
    </row>
    <row r="5" spans="1:4" ht="17.5">
      <c r="A5" s="238" t="s">
        <v>137</v>
      </c>
      <c r="B5" s="239">
        <v>22</v>
      </c>
      <c r="C5" s="239">
        <v>22</v>
      </c>
      <c r="D5" s="334">
        <v>0</v>
      </c>
    </row>
    <row r="6" spans="1:4" ht="17.5">
      <c r="A6" s="241" t="s">
        <v>138</v>
      </c>
      <c r="B6" s="242">
        <v>0</v>
      </c>
      <c r="C6" s="242">
        <v>16</v>
      </c>
      <c r="D6" s="334"/>
    </row>
    <row r="7" spans="1:4" ht="17.5">
      <c r="A7" s="241" t="s">
        <v>139</v>
      </c>
      <c r="B7" s="242">
        <v>6</v>
      </c>
      <c r="C7" s="242">
        <v>6</v>
      </c>
      <c r="D7" s="334">
        <v>0</v>
      </c>
    </row>
    <row r="8" spans="1:4" ht="17.5">
      <c r="A8" s="241" t="s">
        <v>140</v>
      </c>
      <c r="B8" s="242">
        <v>0</v>
      </c>
      <c r="C8" s="242"/>
      <c r="D8" s="334"/>
    </row>
    <row r="9" spans="1:4" ht="17.5">
      <c r="A9" s="241" t="s">
        <v>141</v>
      </c>
      <c r="B9" s="242">
        <v>0</v>
      </c>
      <c r="C9" s="242"/>
      <c r="D9" s="334"/>
    </row>
    <row r="10" spans="1:4" ht="17.5">
      <c r="A10" s="241" t="s">
        <v>142</v>
      </c>
      <c r="B10" s="242">
        <v>0</v>
      </c>
      <c r="C10" s="242"/>
      <c r="D10" s="334"/>
    </row>
    <row r="11" spans="1:4" ht="17.5">
      <c r="A11" s="241" t="s">
        <v>143</v>
      </c>
      <c r="B11" s="242">
        <v>0</v>
      </c>
      <c r="C11" s="242"/>
      <c r="D11" s="334"/>
    </row>
    <row r="12" spans="1:4" ht="17.5">
      <c r="A12" s="241" t="s">
        <v>144</v>
      </c>
      <c r="B12" s="242">
        <v>12</v>
      </c>
      <c r="C12" s="242"/>
      <c r="D12" s="334">
        <v>-1</v>
      </c>
    </row>
    <row r="13" spans="1:4" ht="17.5">
      <c r="A13" s="241" t="s">
        <v>145</v>
      </c>
      <c r="B13" s="242">
        <v>4</v>
      </c>
      <c r="C13" s="242"/>
      <c r="D13" s="334">
        <v>-1</v>
      </c>
    </row>
    <row r="14" spans="1:4" ht="17.5">
      <c r="A14" s="241" t="s">
        <v>146</v>
      </c>
      <c r="B14" s="242">
        <v>0</v>
      </c>
      <c r="C14" s="242"/>
      <c r="D14" s="334"/>
    </row>
    <row r="15" spans="1:4" ht="17.5">
      <c r="A15" s="241" t="s">
        <v>147</v>
      </c>
      <c r="B15" s="242">
        <v>0</v>
      </c>
      <c r="C15" s="242"/>
      <c r="D15" s="334"/>
    </row>
    <row r="16" spans="1:4" ht="17.5">
      <c r="A16" s="241" t="s">
        <v>148</v>
      </c>
      <c r="B16" s="242">
        <v>0</v>
      </c>
      <c r="C16" s="242"/>
      <c r="D16" s="334"/>
    </row>
    <row r="17" spans="1:4" ht="17.5">
      <c r="A17" s="238" t="s">
        <v>149</v>
      </c>
      <c r="B17" s="239">
        <v>16</v>
      </c>
      <c r="C17" s="239">
        <v>5</v>
      </c>
      <c r="D17" s="334">
        <v>-0.69</v>
      </c>
    </row>
    <row r="18" spans="1:4" ht="17.5">
      <c r="A18" s="241" t="s">
        <v>150</v>
      </c>
      <c r="B18" s="242">
        <v>0</v>
      </c>
      <c r="C18" s="242">
        <v>1</v>
      </c>
      <c r="D18" s="334"/>
    </row>
    <row r="19" spans="1:4" ht="17.5">
      <c r="A19" s="241" t="s">
        <v>151</v>
      </c>
      <c r="B19" s="242">
        <v>4</v>
      </c>
      <c r="C19" s="242">
        <v>4</v>
      </c>
      <c r="D19" s="334">
        <v>0</v>
      </c>
    </row>
    <row r="20" spans="1:4" ht="17.5">
      <c r="A20" s="241" t="s">
        <v>152</v>
      </c>
      <c r="B20" s="242">
        <v>0</v>
      </c>
      <c r="C20" s="242"/>
      <c r="D20" s="334"/>
    </row>
    <row r="21" spans="1:4" ht="17.5">
      <c r="A21" s="241" t="s">
        <v>153</v>
      </c>
      <c r="B21" s="242">
        <v>12</v>
      </c>
      <c r="C21" s="242"/>
      <c r="D21" s="334">
        <v>-1</v>
      </c>
    </row>
    <row r="22" spans="1:4" ht="17.5">
      <c r="A22" s="241" t="s">
        <v>154</v>
      </c>
      <c r="B22" s="242">
        <v>0</v>
      </c>
      <c r="C22" s="242"/>
      <c r="D22" s="334"/>
    </row>
    <row r="23" spans="1:4" ht="17.5">
      <c r="A23" s="241" t="s">
        <v>155</v>
      </c>
      <c r="B23" s="242">
        <v>0</v>
      </c>
      <c r="C23" s="242"/>
      <c r="D23" s="334"/>
    </row>
    <row r="24" spans="1:4" ht="17.5">
      <c r="A24" s="241" t="s">
        <v>156</v>
      </c>
      <c r="B24" s="242">
        <v>0</v>
      </c>
      <c r="C24" s="242"/>
      <c r="D24" s="334"/>
    </row>
    <row r="25" spans="1:4" ht="17.5">
      <c r="A25" s="241" t="s">
        <v>157</v>
      </c>
      <c r="B25" s="242">
        <v>0</v>
      </c>
      <c r="C25" s="242"/>
      <c r="D25" s="334"/>
    </row>
    <row r="26" spans="1:4" ht="17.5">
      <c r="A26" s="238" t="s">
        <v>158</v>
      </c>
      <c r="B26" s="239">
        <v>5534</v>
      </c>
      <c r="C26" s="239">
        <v>12696</v>
      </c>
      <c r="D26" s="334">
        <v>1.29</v>
      </c>
    </row>
    <row r="27" spans="1:4" ht="17.5">
      <c r="A27" s="241" t="s">
        <v>159</v>
      </c>
      <c r="B27" s="242">
        <v>3245</v>
      </c>
      <c r="C27" s="242">
        <v>11914</v>
      </c>
      <c r="D27" s="334">
        <v>2.67</v>
      </c>
    </row>
    <row r="28" spans="1:4" ht="17.5">
      <c r="A28" s="241" t="s">
        <v>160</v>
      </c>
      <c r="B28" s="242">
        <v>380</v>
      </c>
      <c r="C28" s="242">
        <v>417</v>
      </c>
      <c r="D28" s="334">
        <v>0.1</v>
      </c>
    </row>
    <row r="29" spans="1:4" ht="17.5">
      <c r="A29" s="241" t="s">
        <v>161</v>
      </c>
      <c r="B29" s="242">
        <v>0</v>
      </c>
      <c r="C29" s="242"/>
      <c r="D29" s="334"/>
    </row>
    <row r="30" spans="1:4" ht="17.5">
      <c r="A30" s="241" t="s">
        <v>162</v>
      </c>
      <c r="B30" s="242">
        <v>0</v>
      </c>
      <c r="C30" s="242">
        <v>0</v>
      </c>
      <c r="D30" s="334"/>
    </row>
    <row r="31" spans="1:4" ht="17.5">
      <c r="A31" s="241" t="s">
        <v>163</v>
      </c>
      <c r="B31" s="242">
        <v>310</v>
      </c>
      <c r="C31" s="242">
        <v>190</v>
      </c>
      <c r="D31" s="334">
        <v>-0.39</v>
      </c>
    </row>
    <row r="32" spans="1:4" ht="17.5">
      <c r="A32" s="241" t="s">
        <v>164</v>
      </c>
      <c r="B32" s="242">
        <v>0</v>
      </c>
      <c r="C32" s="242">
        <v>0</v>
      </c>
      <c r="D32" s="334"/>
    </row>
    <row r="33" spans="1:4" ht="17.5">
      <c r="A33" s="241" t="s">
        <v>165</v>
      </c>
      <c r="B33" s="242">
        <v>0</v>
      </c>
      <c r="C33" s="242">
        <v>0</v>
      </c>
      <c r="D33" s="334"/>
    </row>
    <row r="34" spans="1:4" ht="17.5">
      <c r="A34" s="241" t="s">
        <v>166</v>
      </c>
      <c r="B34" s="242">
        <v>41</v>
      </c>
      <c r="C34" s="242">
        <v>25</v>
      </c>
      <c r="D34" s="334">
        <v>-0.39</v>
      </c>
    </row>
    <row r="35" spans="1:4" ht="17.5">
      <c r="A35" s="241" t="s">
        <v>167</v>
      </c>
      <c r="B35" s="242">
        <v>0</v>
      </c>
      <c r="C35" s="242">
        <v>0</v>
      </c>
      <c r="D35" s="334"/>
    </row>
    <row r="36" spans="1:4" ht="17.5">
      <c r="A36" s="241" t="s">
        <v>168</v>
      </c>
      <c r="B36" s="242">
        <v>0</v>
      </c>
      <c r="C36" s="242">
        <v>0</v>
      </c>
      <c r="D36" s="334"/>
    </row>
    <row r="37" spans="1:4" ht="35">
      <c r="A37" s="238" t="s">
        <v>169</v>
      </c>
      <c r="B37" s="239">
        <v>1558</v>
      </c>
      <c r="C37" s="239">
        <v>150</v>
      </c>
      <c r="D37" s="334">
        <v>-0.9</v>
      </c>
    </row>
    <row r="38" spans="1:4" ht="17.5">
      <c r="A38" s="241" t="s">
        <v>170</v>
      </c>
      <c r="B38" s="242">
        <v>820</v>
      </c>
      <c r="C38" s="242">
        <v>188</v>
      </c>
      <c r="D38" s="334">
        <v>-0.77</v>
      </c>
    </row>
    <row r="39" spans="1:4" ht="17.5">
      <c r="A39" s="241" t="s">
        <v>171</v>
      </c>
      <c r="B39" s="242">
        <v>98</v>
      </c>
      <c r="C39" s="242">
        <v>61</v>
      </c>
      <c r="D39" s="334">
        <v>-0.38</v>
      </c>
    </row>
    <row r="40" spans="1:4" ht="17.5">
      <c r="A40" s="241" t="s">
        <v>172</v>
      </c>
      <c r="B40" s="242">
        <v>0</v>
      </c>
      <c r="C40" s="242">
        <v>117</v>
      </c>
      <c r="D40" s="334"/>
    </row>
    <row r="41" spans="1:4" ht="17.5">
      <c r="A41" s="241" t="s">
        <v>173</v>
      </c>
      <c r="B41" s="242">
        <v>0</v>
      </c>
      <c r="C41" s="242">
        <v>0</v>
      </c>
      <c r="D41" s="334"/>
    </row>
    <row r="42" spans="1:4" ht="17.5">
      <c r="A42" s="241" t="s">
        <v>174</v>
      </c>
      <c r="B42" s="242">
        <v>0</v>
      </c>
      <c r="C42" s="242">
        <v>0</v>
      </c>
      <c r="D42" s="334"/>
    </row>
    <row r="43" spans="1:4" ht="17.5">
      <c r="A43" s="241" t="s">
        <v>175</v>
      </c>
      <c r="B43" s="242">
        <v>0</v>
      </c>
      <c r="C43" s="242">
        <v>0</v>
      </c>
      <c r="D43" s="334"/>
    </row>
    <row r="44" spans="1:4" ht="17.5">
      <c r="A44" s="241" t="s">
        <v>176</v>
      </c>
      <c r="B44" s="242">
        <v>0</v>
      </c>
      <c r="C44" s="242">
        <v>0</v>
      </c>
      <c r="D44" s="334"/>
    </row>
    <row r="45" spans="1:4" ht="17.5">
      <c r="A45" s="241" t="s">
        <v>177</v>
      </c>
      <c r="B45" s="242">
        <v>0</v>
      </c>
      <c r="C45" s="242">
        <v>0</v>
      </c>
      <c r="D45" s="334"/>
    </row>
    <row r="46" spans="1:4" ht="17.5">
      <c r="A46" s="241" t="s">
        <v>178</v>
      </c>
      <c r="B46" s="242">
        <v>0</v>
      </c>
      <c r="C46" s="242">
        <v>0</v>
      </c>
      <c r="D46" s="334"/>
    </row>
    <row r="47" spans="1:4" ht="17.5">
      <c r="A47" s="241" t="s">
        <v>179</v>
      </c>
      <c r="B47" s="242">
        <v>0</v>
      </c>
      <c r="C47" s="242">
        <v>0</v>
      </c>
      <c r="D47" s="334"/>
    </row>
    <row r="48" spans="1:4" ht="17.5">
      <c r="A48" s="238" t="s">
        <v>180</v>
      </c>
      <c r="B48" s="239">
        <v>0</v>
      </c>
      <c r="C48" s="239">
        <v>0</v>
      </c>
      <c r="D48" s="334"/>
    </row>
    <row r="49" spans="1:4" ht="17.5">
      <c r="A49" s="241" t="s">
        <v>181</v>
      </c>
      <c r="B49" s="242">
        <v>722</v>
      </c>
      <c r="C49" s="242">
        <v>10</v>
      </c>
      <c r="D49" s="334">
        <v>-0.99</v>
      </c>
    </row>
    <row r="50" spans="1:4" ht="17.5">
      <c r="A50" s="241" t="s">
        <v>182</v>
      </c>
      <c r="B50" s="242">
        <v>327</v>
      </c>
      <c r="C50" s="242">
        <v>60</v>
      </c>
      <c r="D50" s="334">
        <v>-0.82</v>
      </c>
    </row>
    <row r="51" spans="1:4" ht="17.5">
      <c r="A51" s="241" t="s">
        <v>183</v>
      </c>
      <c r="B51" s="242">
        <v>0</v>
      </c>
      <c r="C51" s="242">
        <v>0</v>
      </c>
      <c r="D51" s="334"/>
    </row>
    <row r="52" spans="1:4" ht="17.5">
      <c r="A52" s="241" t="s">
        <v>184</v>
      </c>
      <c r="B52" s="242">
        <v>0</v>
      </c>
      <c r="C52" s="242">
        <v>0</v>
      </c>
      <c r="D52" s="334"/>
    </row>
    <row r="53" spans="1:4" ht="17.5">
      <c r="A53" s="241" t="s">
        <v>185</v>
      </c>
      <c r="B53" s="242">
        <v>0</v>
      </c>
      <c r="C53" s="242">
        <v>0</v>
      </c>
      <c r="D53" s="334"/>
    </row>
    <row r="54" spans="1:4" ht="17.5">
      <c r="A54" s="241" t="s">
        <v>186</v>
      </c>
      <c r="B54" s="242">
        <v>0</v>
      </c>
      <c r="C54" s="242">
        <v>0</v>
      </c>
      <c r="D54" s="334"/>
    </row>
    <row r="55" spans="1:4" ht="17.5">
      <c r="A55" s="241" t="s">
        <v>187</v>
      </c>
      <c r="B55" s="242">
        <v>0</v>
      </c>
      <c r="C55" s="242">
        <v>0</v>
      </c>
      <c r="D55" s="334"/>
    </row>
    <row r="56" spans="1:4" ht="17.5">
      <c r="A56" s="241" t="s">
        <v>188</v>
      </c>
      <c r="B56" s="242">
        <v>0</v>
      </c>
      <c r="C56" s="242">
        <v>0</v>
      </c>
      <c r="D56" s="334"/>
    </row>
    <row r="57" spans="1:4" ht="17.5">
      <c r="A57" s="241" t="s">
        <v>189</v>
      </c>
      <c r="B57" s="242">
        <v>0</v>
      </c>
      <c r="C57" s="242">
        <v>60</v>
      </c>
      <c r="D57" s="334"/>
    </row>
    <row r="58" spans="1:4" ht="17.5">
      <c r="A58" s="241" t="s">
        <v>190</v>
      </c>
      <c r="B58" s="242">
        <v>1</v>
      </c>
      <c r="C58" s="242">
        <v>0</v>
      </c>
      <c r="D58" s="334">
        <v>-1</v>
      </c>
    </row>
    <row r="59" spans="1:4" ht="17.5">
      <c r="A59" s="238" t="s">
        <v>191</v>
      </c>
      <c r="B59" s="239">
        <v>0</v>
      </c>
      <c r="C59" s="239">
        <v>0</v>
      </c>
      <c r="D59" s="334"/>
    </row>
    <row r="60" spans="1:4" ht="17.5">
      <c r="A60" s="241" t="s">
        <v>192</v>
      </c>
      <c r="B60" s="242">
        <v>46</v>
      </c>
      <c r="C60" s="242"/>
      <c r="D60" s="334">
        <v>-1</v>
      </c>
    </row>
    <row r="61" spans="1:4" ht="17.5">
      <c r="A61" s="241" t="s">
        <v>193</v>
      </c>
      <c r="B61" s="242">
        <v>229</v>
      </c>
      <c r="C61" s="242">
        <v>299</v>
      </c>
      <c r="D61" s="334">
        <v>0.31</v>
      </c>
    </row>
    <row r="62" spans="1:4" ht="17.5">
      <c r="A62" s="241" t="s">
        <v>194</v>
      </c>
      <c r="B62" s="242">
        <v>127</v>
      </c>
      <c r="C62" s="242">
        <v>188</v>
      </c>
      <c r="D62" s="334">
        <v>0.48</v>
      </c>
    </row>
    <row r="63" spans="1:4" ht="17.5">
      <c r="A63" s="241" t="s">
        <v>195</v>
      </c>
      <c r="B63" s="242">
        <v>44</v>
      </c>
      <c r="C63" s="242">
        <v>70</v>
      </c>
      <c r="D63" s="334">
        <v>0.59</v>
      </c>
    </row>
    <row r="64" spans="1:4" ht="17.5">
      <c r="A64" s="241" t="s">
        <v>196</v>
      </c>
      <c r="B64" s="242">
        <v>0</v>
      </c>
      <c r="C64" s="242"/>
      <c r="D64" s="334"/>
    </row>
    <row r="65" spans="1:4" ht="17.5">
      <c r="A65" s="241" t="s">
        <v>197</v>
      </c>
      <c r="B65" s="242">
        <v>0</v>
      </c>
      <c r="C65" s="242"/>
      <c r="D65" s="334"/>
    </row>
    <row r="66" spans="1:4" ht="17.5">
      <c r="A66" s="241" t="s">
        <v>198</v>
      </c>
      <c r="B66" s="242">
        <v>0</v>
      </c>
      <c r="C66" s="242"/>
      <c r="D66" s="334"/>
    </row>
    <row r="67" spans="1:4" ht="17.5">
      <c r="A67" s="241" t="s">
        <v>199</v>
      </c>
      <c r="B67" s="242">
        <v>0</v>
      </c>
      <c r="C67" s="242"/>
      <c r="D67" s="334"/>
    </row>
    <row r="68" spans="1:4" ht="17.5">
      <c r="A68" s="241" t="s">
        <v>200</v>
      </c>
      <c r="B68" s="242">
        <v>14</v>
      </c>
      <c r="C68" s="242">
        <v>33</v>
      </c>
      <c r="D68" s="334">
        <v>1.36</v>
      </c>
    </row>
    <row r="69" spans="1:4" ht="17.5">
      <c r="A69" s="241" t="s">
        <v>201</v>
      </c>
      <c r="B69" s="242">
        <v>0</v>
      </c>
      <c r="C69" s="242"/>
      <c r="D69" s="334"/>
    </row>
    <row r="70" spans="1:4" ht="17.5">
      <c r="A70" s="238" t="s">
        <v>202</v>
      </c>
      <c r="B70" s="239">
        <v>0</v>
      </c>
      <c r="C70" s="239"/>
      <c r="D70" s="334"/>
    </row>
    <row r="71" spans="1:4" ht="17.5">
      <c r="A71" s="241" t="s">
        <v>203</v>
      </c>
      <c r="B71" s="242">
        <v>88</v>
      </c>
      <c r="C71" s="242">
        <v>8</v>
      </c>
      <c r="D71" s="334">
        <v>-0.91</v>
      </c>
    </row>
    <row r="72" spans="1:4" ht="17.5">
      <c r="A72" s="241" t="s">
        <v>204</v>
      </c>
      <c r="B72" s="242">
        <v>500</v>
      </c>
      <c r="C72" s="242">
        <v>600</v>
      </c>
      <c r="D72" s="334">
        <v>0.2</v>
      </c>
    </row>
    <row r="73" spans="1:4" ht="17.5">
      <c r="A73" s="241" t="s">
        <v>205</v>
      </c>
      <c r="B73" s="242">
        <v>0</v>
      </c>
      <c r="C73" s="242">
        <v>0</v>
      </c>
      <c r="D73" s="334"/>
    </row>
    <row r="74" spans="1:4" ht="17.5">
      <c r="A74" s="241" t="s">
        <v>206</v>
      </c>
      <c r="B74" s="242">
        <v>0</v>
      </c>
      <c r="C74" s="242"/>
      <c r="D74" s="334"/>
    </row>
    <row r="75" spans="1:4" ht="17.5">
      <c r="A75" s="241" t="s">
        <v>207</v>
      </c>
      <c r="B75" s="242">
        <v>0</v>
      </c>
      <c r="C75" s="242"/>
      <c r="D75" s="334"/>
    </row>
    <row r="76" spans="1:4" ht="17.5">
      <c r="A76" s="241" t="s">
        <v>208</v>
      </c>
      <c r="B76" s="242">
        <v>0</v>
      </c>
      <c r="C76" s="242"/>
      <c r="D76" s="334"/>
    </row>
    <row r="77" spans="1:4" ht="17.5">
      <c r="A77" s="241" t="s">
        <v>209</v>
      </c>
      <c r="B77" s="242">
        <v>0</v>
      </c>
      <c r="C77" s="242"/>
      <c r="D77" s="334"/>
    </row>
    <row r="78" spans="1:4" ht="17.5">
      <c r="A78" s="241" t="s">
        <v>210</v>
      </c>
      <c r="B78" s="242">
        <v>0</v>
      </c>
      <c r="C78" s="242"/>
      <c r="D78" s="334"/>
    </row>
    <row r="79" spans="1:4" ht="17.5">
      <c r="A79" s="241" t="s">
        <v>211</v>
      </c>
      <c r="B79" s="242">
        <v>0</v>
      </c>
      <c r="C79" s="242"/>
      <c r="D79" s="334"/>
    </row>
    <row r="80" spans="1:4" ht="17.5">
      <c r="A80" s="241" t="s">
        <v>212</v>
      </c>
      <c r="B80" s="242">
        <v>0</v>
      </c>
      <c r="C80" s="242">
        <v>600</v>
      </c>
      <c r="D80" s="334"/>
    </row>
    <row r="81" spans="1:4" ht="17.5">
      <c r="A81" s="241" t="s">
        <v>213</v>
      </c>
      <c r="B81" s="242">
        <v>0</v>
      </c>
      <c r="C81" s="242"/>
      <c r="D81" s="334"/>
    </row>
    <row r="82" spans="1:4" ht="17.5">
      <c r="A82" s="241" t="s">
        <v>214</v>
      </c>
      <c r="B82" s="242">
        <v>0</v>
      </c>
      <c r="C82" s="242"/>
      <c r="D82" s="334"/>
    </row>
    <row r="83" spans="1:4" ht="17.5">
      <c r="A83" s="238" t="s">
        <v>215</v>
      </c>
      <c r="B83" s="239">
        <v>500</v>
      </c>
      <c r="C83" s="239"/>
      <c r="D83" s="334">
        <v>-1</v>
      </c>
    </row>
    <row r="84" spans="1:4" ht="17.5">
      <c r="A84" s="241" t="s">
        <v>216</v>
      </c>
      <c r="B84" s="242">
        <v>100</v>
      </c>
      <c r="C84" s="242">
        <v>150</v>
      </c>
      <c r="D84" s="334">
        <v>0.5</v>
      </c>
    </row>
    <row r="85" spans="1:4" ht="17.5">
      <c r="A85" s="241" t="s">
        <v>217</v>
      </c>
      <c r="B85" s="242">
        <v>0</v>
      </c>
      <c r="C85" s="242"/>
      <c r="D85" s="334"/>
    </row>
    <row r="86" spans="1:4" ht="17.5">
      <c r="A86" s="241" t="s">
        <v>218</v>
      </c>
      <c r="B86" s="242">
        <v>0</v>
      </c>
      <c r="C86" s="242"/>
      <c r="D86" s="334"/>
    </row>
    <row r="87" spans="1:4" ht="17.5">
      <c r="A87" s="241" t="s">
        <v>219</v>
      </c>
      <c r="B87" s="242">
        <v>0</v>
      </c>
      <c r="C87" s="242"/>
      <c r="D87" s="334"/>
    </row>
    <row r="88" spans="1:4" ht="17.5">
      <c r="A88" s="241" t="s">
        <v>220</v>
      </c>
      <c r="B88" s="242">
        <v>100</v>
      </c>
      <c r="C88" s="242">
        <v>150</v>
      </c>
      <c r="D88" s="334">
        <v>0.5</v>
      </c>
    </row>
    <row r="89" spans="1:4" ht="17.5">
      <c r="A89" s="241" t="s">
        <v>221</v>
      </c>
      <c r="B89" s="242">
        <v>0</v>
      </c>
      <c r="C89" s="242"/>
      <c r="D89" s="334"/>
    </row>
    <row r="90" spans="1:4" ht="17.5">
      <c r="A90" s="241" t="s">
        <v>222</v>
      </c>
      <c r="B90" s="242">
        <v>0</v>
      </c>
      <c r="C90" s="242"/>
      <c r="D90" s="334"/>
    </row>
    <row r="91" spans="1:4" ht="17.5">
      <c r="A91" s="241" t="s">
        <v>223</v>
      </c>
      <c r="B91" s="242">
        <v>0</v>
      </c>
      <c r="C91" s="242"/>
      <c r="D91" s="334"/>
    </row>
    <row r="92" spans="1:4" ht="17.5">
      <c r="A92" s="238" t="s">
        <v>224</v>
      </c>
      <c r="B92" s="239">
        <v>0</v>
      </c>
      <c r="C92" s="239"/>
      <c r="D92" s="334"/>
    </row>
    <row r="93" spans="1:4" ht="17.5">
      <c r="A93" s="241" t="s">
        <v>225</v>
      </c>
      <c r="B93" s="242">
        <v>0</v>
      </c>
      <c r="C93" s="242">
        <v>1000</v>
      </c>
      <c r="D93" s="334"/>
    </row>
    <row r="94" spans="1:4" ht="17.5">
      <c r="A94" s="241" t="s">
        <v>226</v>
      </c>
      <c r="B94" s="242">
        <v>0</v>
      </c>
      <c r="C94" s="242"/>
      <c r="D94" s="334"/>
    </row>
    <row r="95" spans="1:4" ht="17.5">
      <c r="A95" s="241" t="s">
        <v>227</v>
      </c>
      <c r="B95" s="242">
        <v>0</v>
      </c>
      <c r="C95" s="242"/>
      <c r="D95" s="334"/>
    </row>
    <row r="96" spans="1:4" ht="17.5">
      <c r="A96" s="241" t="s">
        <v>228</v>
      </c>
      <c r="B96" s="242">
        <v>0</v>
      </c>
      <c r="C96" s="242"/>
      <c r="D96" s="334"/>
    </row>
    <row r="97" spans="1:4" ht="17.5">
      <c r="A97" s="241" t="s">
        <v>229</v>
      </c>
      <c r="B97" s="242">
        <v>0</v>
      </c>
      <c r="C97" s="242"/>
      <c r="D97" s="334"/>
    </row>
    <row r="98" spans="1:4" ht="17.5">
      <c r="A98" s="241" t="s">
        <v>230</v>
      </c>
      <c r="B98" s="242">
        <v>0</v>
      </c>
      <c r="C98" s="242"/>
      <c r="D98" s="334"/>
    </row>
    <row r="99" spans="1:4" ht="17.5">
      <c r="A99" s="241" t="s">
        <v>231</v>
      </c>
      <c r="B99" s="242">
        <v>0</v>
      </c>
      <c r="C99" s="242"/>
      <c r="D99" s="334"/>
    </row>
    <row r="100" spans="1:4" ht="17.5">
      <c r="A100" s="241" t="s">
        <v>232</v>
      </c>
      <c r="B100" s="242">
        <v>0</v>
      </c>
      <c r="C100" s="242">
        <v>1000</v>
      </c>
      <c r="D100" s="334"/>
    </row>
    <row r="101" spans="1:4" ht="17.5">
      <c r="A101" s="241" t="s">
        <v>233</v>
      </c>
      <c r="B101" s="242">
        <v>0</v>
      </c>
      <c r="C101" s="242"/>
      <c r="D101" s="334"/>
    </row>
    <row r="102" spans="1:4" ht="17.5">
      <c r="A102" s="241" t="s">
        <v>234</v>
      </c>
      <c r="B102" s="242">
        <v>0</v>
      </c>
      <c r="C102" s="242"/>
      <c r="D102" s="334"/>
    </row>
    <row r="103" spans="1:4" ht="17.5">
      <c r="A103" s="241" t="s">
        <v>235</v>
      </c>
      <c r="B103" s="242">
        <v>0</v>
      </c>
      <c r="C103" s="242">
        <v>0</v>
      </c>
      <c r="D103" s="334"/>
    </row>
    <row r="104" spans="1:4" ht="17.5">
      <c r="A104" s="241" t="s">
        <v>236</v>
      </c>
      <c r="B104" s="242">
        <v>0</v>
      </c>
      <c r="C104" s="242"/>
      <c r="D104" s="334"/>
    </row>
    <row r="105" spans="1:4" ht="17.5">
      <c r="A105" s="238" t="s">
        <v>237</v>
      </c>
      <c r="B105" s="239">
        <v>0</v>
      </c>
      <c r="C105" s="239"/>
      <c r="D105" s="334"/>
    </row>
    <row r="106" spans="1:4" ht="17.5">
      <c r="A106" s="241" t="s">
        <v>238</v>
      </c>
      <c r="B106" s="242">
        <v>0</v>
      </c>
      <c r="C106" s="242"/>
      <c r="D106" s="334"/>
    </row>
    <row r="107" spans="1:4" ht="17.5">
      <c r="A107" s="241" t="s">
        <v>239</v>
      </c>
      <c r="B107" s="242">
        <v>0</v>
      </c>
      <c r="C107" s="242"/>
      <c r="D107" s="334"/>
    </row>
    <row r="108" spans="1:4" ht="17.5">
      <c r="A108" s="241" t="s">
        <v>240</v>
      </c>
      <c r="B108" s="242">
        <v>0</v>
      </c>
      <c r="C108" s="242"/>
      <c r="D108" s="334"/>
    </row>
    <row r="109" spans="1:4" ht="17.5">
      <c r="A109" s="241" t="s">
        <v>241</v>
      </c>
      <c r="B109" s="242">
        <v>0</v>
      </c>
      <c r="C109" s="242"/>
      <c r="D109" s="334"/>
    </row>
    <row r="110" spans="1:4" ht="17.5">
      <c r="A110" s="241" t="s">
        <v>242</v>
      </c>
      <c r="B110" s="242">
        <v>0</v>
      </c>
      <c r="C110" s="242"/>
      <c r="D110" s="334"/>
    </row>
    <row r="111" spans="1:4" ht="17.5">
      <c r="A111" s="241" t="s">
        <v>243</v>
      </c>
      <c r="B111" s="242">
        <v>0</v>
      </c>
      <c r="C111" s="242"/>
      <c r="D111" s="334"/>
    </row>
    <row r="112" spans="1:4" ht="17.5">
      <c r="A112" s="241" t="s">
        <v>244</v>
      </c>
      <c r="B112" s="242">
        <v>0</v>
      </c>
      <c r="C112" s="242"/>
      <c r="D112" s="334"/>
    </row>
    <row r="113" spans="1:4" ht="17.5">
      <c r="A113" s="241" t="s">
        <v>245</v>
      </c>
      <c r="B113" s="242">
        <v>0</v>
      </c>
      <c r="C113" s="242"/>
      <c r="D113" s="334"/>
    </row>
    <row r="114" spans="1:4" ht="17.5">
      <c r="A114" s="241" t="s">
        <v>246</v>
      </c>
      <c r="B114" s="242">
        <v>0</v>
      </c>
      <c r="C114" s="242"/>
      <c r="D114" s="334"/>
    </row>
    <row r="115" spans="1:4" ht="17.5">
      <c r="A115" s="238" t="s">
        <v>247</v>
      </c>
      <c r="B115" s="239">
        <v>0</v>
      </c>
      <c r="C115" s="239"/>
      <c r="D115" s="334"/>
    </row>
    <row r="116" spans="1:4" ht="17.5">
      <c r="A116" s="241" t="s">
        <v>248</v>
      </c>
      <c r="B116" s="242">
        <v>0</v>
      </c>
      <c r="C116" s="242"/>
      <c r="D116" s="334"/>
    </row>
    <row r="117" spans="1:4" ht="17.5">
      <c r="A117" s="241" t="s">
        <v>249</v>
      </c>
      <c r="B117" s="242">
        <v>0</v>
      </c>
      <c r="C117" s="242"/>
      <c r="D117" s="334"/>
    </row>
    <row r="118" spans="1:4" ht="17.5">
      <c r="A118" s="241" t="s">
        <v>250</v>
      </c>
      <c r="B118" s="242">
        <v>172</v>
      </c>
      <c r="C118" s="242">
        <v>204</v>
      </c>
      <c r="D118" s="334">
        <v>0.19</v>
      </c>
    </row>
    <row r="119" spans="1:4" ht="17.5">
      <c r="A119" s="241" t="s">
        <v>251</v>
      </c>
      <c r="B119" s="242">
        <v>117</v>
      </c>
      <c r="C119" s="242">
        <v>189</v>
      </c>
      <c r="D119" s="334">
        <v>0.62</v>
      </c>
    </row>
    <row r="120" spans="1:4" ht="17.5">
      <c r="A120" s="241" t="s">
        <v>252</v>
      </c>
      <c r="B120" s="242">
        <v>10</v>
      </c>
      <c r="C120" s="242">
        <v>15</v>
      </c>
      <c r="D120" s="334">
        <v>0.5</v>
      </c>
    </row>
    <row r="121" spans="1:4" ht="17.5">
      <c r="A121" s="241" t="s">
        <v>253</v>
      </c>
      <c r="B121" s="242">
        <v>0</v>
      </c>
      <c r="C121" s="242"/>
      <c r="D121" s="334"/>
    </row>
    <row r="122" spans="1:4" ht="17.5">
      <c r="A122" s="241" t="s">
        <v>254</v>
      </c>
      <c r="B122" s="242">
        <v>0</v>
      </c>
      <c r="C122" s="242"/>
      <c r="D122" s="334"/>
    </row>
    <row r="123" spans="1:4" ht="17.5">
      <c r="A123" s="241" t="s">
        <v>255</v>
      </c>
      <c r="B123" s="242">
        <v>0</v>
      </c>
      <c r="C123" s="242"/>
      <c r="D123" s="334"/>
    </row>
    <row r="124" spans="1:4" ht="17.5">
      <c r="A124" s="238" t="s">
        <v>256</v>
      </c>
      <c r="B124" s="239">
        <v>0</v>
      </c>
      <c r="C124" s="239"/>
      <c r="D124" s="334"/>
    </row>
    <row r="125" spans="1:4" ht="17.5">
      <c r="A125" s="241" t="s">
        <v>257</v>
      </c>
      <c r="B125" s="242">
        <v>0</v>
      </c>
      <c r="C125" s="242"/>
      <c r="D125" s="334"/>
    </row>
    <row r="126" spans="1:4" ht="17.5">
      <c r="A126" s="241" t="s">
        <v>258</v>
      </c>
      <c r="B126" s="242">
        <v>45</v>
      </c>
      <c r="C126" s="242">
        <v>15</v>
      </c>
      <c r="D126" s="334">
        <v>-0.67</v>
      </c>
    </row>
    <row r="127" spans="1:4" ht="17.5">
      <c r="A127" s="241" t="s">
        <v>259</v>
      </c>
      <c r="B127" s="242">
        <v>1740</v>
      </c>
      <c r="C127" s="242">
        <v>3722</v>
      </c>
      <c r="D127" s="334">
        <v>1.1399999999999999</v>
      </c>
    </row>
    <row r="128" spans="1:4" ht="17.5">
      <c r="A128" s="241" t="s">
        <v>260</v>
      </c>
      <c r="B128" s="242">
        <v>1565</v>
      </c>
      <c r="C128" s="242">
        <v>3212</v>
      </c>
      <c r="D128" s="334">
        <v>1.05</v>
      </c>
    </row>
    <row r="129" spans="1:4" ht="17.5">
      <c r="A129" s="241" t="s">
        <v>261</v>
      </c>
      <c r="B129" s="242">
        <v>75</v>
      </c>
      <c r="C129" s="242">
        <v>10</v>
      </c>
      <c r="D129" s="334">
        <v>-0.87</v>
      </c>
    </row>
    <row r="130" spans="1:4" ht="17.5">
      <c r="A130" s="241" t="s">
        <v>262</v>
      </c>
      <c r="B130" s="242">
        <v>0</v>
      </c>
      <c r="C130" s="242"/>
      <c r="D130" s="334"/>
    </row>
    <row r="131" spans="1:4" ht="17.5">
      <c r="A131" s="241" t="s">
        <v>263</v>
      </c>
      <c r="B131" s="242">
        <v>0</v>
      </c>
      <c r="C131" s="242"/>
      <c r="D131" s="334"/>
    </row>
    <row r="132" spans="1:4" ht="17.5">
      <c r="A132" s="241" t="s">
        <v>264</v>
      </c>
      <c r="B132" s="242">
        <v>0</v>
      </c>
      <c r="C132" s="242"/>
      <c r="D132" s="334"/>
    </row>
    <row r="133" spans="1:4" ht="17.5">
      <c r="A133" s="241" t="s">
        <v>265</v>
      </c>
      <c r="B133" s="242">
        <v>0</v>
      </c>
      <c r="C133" s="242"/>
      <c r="D133" s="334"/>
    </row>
    <row r="134" spans="1:4" ht="17.5">
      <c r="A134" s="241" t="s">
        <v>266</v>
      </c>
      <c r="B134" s="242">
        <v>0</v>
      </c>
      <c r="C134" s="242"/>
      <c r="D134" s="334"/>
    </row>
    <row r="135" spans="1:4" ht="17.5">
      <c r="A135" s="238" t="s">
        <v>267</v>
      </c>
      <c r="B135" s="239">
        <v>127</v>
      </c>
      <c r="C135" s="239">
        <v>500</v>
      </c>
      <c r="D135" s="334">
        <v>2.94</v>
      </c>
    </row>
    <row r="136" spans="1:4" ht="17.5">
      <c r="A136" s="241" t="s">
        <v>268</v>
      </c>
      <c r="B136" s="242">
        <v>0</v>
      </c>
      <c r="C136" s="242"/>
      <c r="D136" s="334"/>
    </row>
    <row r="137" spans="1:4" ht="17.5">
      <c r="A137" s="241" t="s">
        <v>269</v>
      </c>
      <c r="B137" s="242">
        <v>48</v>
      </c>
      <c r="C137" s="242"/>
      <c r="D137" s="334">
        <v>-1</v>
      </c>
    </row>
    <row r="138" spans="1:4" ht="17.5">
      <c r="A138" s="241" t="s">
        <v>270</v>
      </c>
      <c r="B138" s="242">
        <v>0</v>
      </c>
      <c r="C138" s="242"/>
      <c r="D138" s="334"/>
    </row>
    <row r="139" spans="1:4" ht="17.5">
      <c r="A139" s="241" t="s">
        <v>271</v>
      </c>
      <c r="B139" s="242">
        <v>0</v>
      </c>
      <c r="C139" s="242"/>
      <c r="D139" s="334"/>
    </row>
    <row r="140" spans="1:4" ht="17.5">
      <c r="A140" s="241" t="s">
        <v>272</v>
      </c>
      <c r="B140" s="242">
        <v>0</v>
      </c>
      <c r="C140" s="242"/>
      <c r="D140" s="334"/>
    </row>
    <row r="141" spans="1:4" ht="17.5">
      <c r="A141" s="241" t="s">
        <v>273</v>
      </c>
      <c r="B141" s="242">
        <v>0</v>
      </c>
      <c r="C141" s="242"/>
      <c r="D141" s="334"/>
    </row>
    <row r="142" spans="1:4" ht="17.5">
      <c r="A142" s="241" t="s">
        <v>274</v>
      </c>
      <c r="B142" s="242">
        <v>0</v>
      </c>
      <c r="C142" s="242"/>
      <c r="D142" s="334"/>
    </row>
    <row r="143" spans="1:4" ht="17.5">
      <c r="A143" s="241" t="s">
        <v>275</v>
      </c>
      <c r="B143" s="242">
        <v>0</v>
      </c>
      <c r="C143" s="242"/>
      <c r="D143" s="334"/>
    </row>
    <row r="144" spans="1:4" ht="17.5">
      <c r="A144" s="241" t="s">
        <v>276</v>
      </c>
      <c r="B144" s="242">
        <v>0</v>
      </c>
      <c r="C144" s="242"/>
      <c r="D144" s="334"/>
    </row>
    <row r="145" spans="1:4" ht="17.5">
      <c r="A145" s="241" t="s">
        <v>277</v>
      </c>
      <c r="B145" s="242">
        <v>0</v>
      </c>
      <c r="C145" s="242"/>
      <c r="D145" s="334"/>
    </row>
    <row r="146" spans="1:4" ht="17.5">
      <c r="A146" s="241" t="s">
        <v>278</v>
      </c>
      <c r="B146" s="242">
        <v>0</v>
      </c>
      <c r="C146" s="242"/>
      <c r="D146" s="334"/>
    </row>
    <row r="147" spans="1:4" ht="17.5">
      <c r="A147" s="241" t="s">
        <v>279</v>
      </c>
      <c r="B147" s="242">
        <v>0</v>
      </c>
      <c r="C147" s="242"/>
      <c r="D147" s="334"/>
    </row>
    <row r="148" spans="1:4" ht="17.5">
      <c r="A148" s="238" t="s">
        <v>280</v>
      </c>
      <c r="B148" s="239">
        <v>0</v>
      </c>
      <c r="C148" s="239"/>
      <c r="D148" s="334"/>
    </row>
    <row r="149" spans="1:4" ht="17.5">
      <c r="A149" s="241" t="s">
        <v>281</v>
      </c>
      <c r="B149" s="242">
        <v>0</v>
      </c>
      <c r="C149" s="242"/>
      <c r="D149" s="334"/>
    </row>
    <row r="150" spans="1:4" ht="17.5">
      <c r="A150" s="241" t="s">
        <v>282</v>
      </c>
      <c r="B150" s="242">
        <v>0</v>
      </c>
      <c r="C150" s="242">
        <v>0</v>
      </c>
      <c r="D150" s="334"/>
    </row>
    <row r="151" spans="1:4" ht="17.5">
      <c r="A151" s="241" t="s">
        <v>283</v>
      </c>
      <c r="B151" s="242">
        <v>0</v>
      </c>
      <c r="C151" s="242"/>
      <c r="D151" s="334"/>
    </row>
    <row r="152" spans="1:4" ht="17.5">
      <c r="A152" s="241" t="s">
        <v>284</v>
      </c>
      <c r="B152" s="242">
        <v>0</v>
      </c>
      <c r="C152" s="242"/>
      <c r="D152" s="334"/>
    </row>
    <row r="153" spans="1:4" ht="17.5">
      <c r="A153" s="241" t="s">
        <v>285</v>
      </c>
      <c r="B153" s="242">
        <v>0</v>
      </c>
      <c r="C153" s="242"/>
      <c r="D153" s="334"/>
    </row>
    <row r="154" spans="1:4" ht="17.5">
      <c r="A154" s="241" t="s">
        <v>286</v>
      </c>
      <c r="B154" s="242">
        <v>0</v>
      </c>
      <c r="C154" s="242"/>
      <c r="D154" s="334"/>
    </row>
    <row r="155" spans="1:4" ht="17.5">
      <c r="A155" s="238" t="s">
        <v>287</v>
      </c>
      <c r="B155" s="239">
        <v>0</v>
      </c>
      <c r="C155" s="239"/>
      <c r="D155" s="334"/>
    </row>
    <row r="156" spans="1:4" ht="17.5">
      <c r="A156" s="241" t="s">
        <v>288</v>
      </c>
      <c r="B156" s="242">
        <v>0</v>
      </c>
      <c r="C156" s="242"/>
      <c r="D156" s="334"/>
    </row>
    <row r="157" spans="1:4" ht="17.5">
      <c r="A157" s="241" t="s">
        <v>289</v>
      </c>
      <c r="B157" s="242">
        <v>0</v>
      </c>
      <c r="C157" s="242"/>
      <c r="D157" s="334"/>
    </row>
    <row r="158" spans="1:4" ht="17.5">
      <c r="A158" s="241" t="s">
        <v>290</v>
      </c>
      <c r="B158" s="242">
        <v>0</v>
      </c>
      <c r="C158" s="242"/>
      <c r="D158" s="334"/>
    </row>
    <row r="159" spans="1:4" ht="17.5">
      <c r="A159" s="241" t="s">
        <v>291</v>
      </c>
      <c r="B159" s="242">
        <v>0</v>
      </c>
      <c r="C159" s="242"/>
      <c r="D159" s="334"/>
    </row>
    <row r="160" spans="1:4" ht="17.5">
      <c r="A160" s="241" t="s">
        <v>292</v>
      </c>
      <c r="B160" s="242">
        <v>13</v>
      </c>
      <c r="C160" s="242">
        <v>5</v>
      </c>
      <c r="D160" s="334">
        <v>-0.62</v>
      </c>
    </row>
    <row r="161" spans="1:4" ht="17.5">
      <c r="A161" s="241" t="s">
        <v>293</v>
      </c>
      <c r="B161" s="242">
        <v>0</v>
      </c>
      <c r="C161" s="242"/>
      <c r="D161" s="334"/>
    </row>
    <row r="162" spans="1:4" ht="17.5">
      <c r="A162" s="241" t="s">
        <v>294</v>
      </c>
      <c r="B162" s="242">
        <v>0</v>
      </c>
      <c r="C162" s="242"/>
      <c r="D162" s="334"/>
    </row>
    <row r="163" spans="1:4" ht="17.5">
      <c r="A163" s="238" t="s">
        <v>295</v>
      </c>
      <c r="B163" s="239">
        <v>0</v>
      </c>
      <c r="C163" s="239"/>
      <c r="D163" s="334"/>
    </row>
    <row r="164" spans="1:4" ht="17.5">
      <c r="A164" s="241" t="s">
        <v>296</v>
      </c>
      <c r="B164" s="242">
        <v>0</v>
      </c>
      <c r="C164" s="242"/>
      <c r="D164" s="334"/>
    </row>
    <row r="165" spans="1:4" ht="17.5">
      <c r="A165" s="241" t="s">
        <v>297</v>
      </c>
      <c r="B165" s="242">
        <v>0</v>
      </c>
      <c r="C165" s="242"/>
      <c r="D165" s="334"/>
    </row>
    <row r="166" spans="1:4" ht="17.5">
      <c r="A166" s="241" t="s">
        <v>298</v>
      </c>
      <c r="B166" s="242">
        <v>13</v>
      </c>
      <c r="C166" s="242">
        <v>5</v>
      </c>
      <c r="D166" s="334">
        <v>-0.62</v>
      </c>
    </row>
    <row r="167" spans="1:4" ht="17.5">
      <c r="A167" s="241" t="s">
        <v>299</v>
      </c>
      <c r="B167" s="242">
        <v>0</v>
      </c>
      <c r="C167" s="242">
        <v>0</v>
      </c>
      <c r="D167" s="334"/>
    </row>
    <row r="168" spans="1:4" ht="17.5">
      <c r="A168" s="241" t="s">
        <v>300</v>
      </c>
      <c r="B168" s="242">
        <v>0</v>
      </c>
      <c r="C168" s="242"/>
      <c r="D168" s="334"/>
    </row>
    <row r="169" spans="1:4" ht="17.5">
      <c r="A169" s="238" t="s">
        <v>301</v>
      </c>
      <c r="B169" s="239">
        <v>0</v>
      </c>
      <c r="C169" s="239"/>
      <c r="D169" s="334"/>
    </row>
    <row r="170" spans="1:4" ht="17.5">
      <c r="A170" s="241" t="s">
        <v>302</v>
      </c>
      <c r="B170" s="242">
        <v>0</v>
      </c>
      <c r="C170" s="242"/>
      <c r="D170" s="334"/>
    </row>
    <row r="171" spans="1:4" ht="17.5">
      <c r="A171" s="241" t="s">
        <v>303</v>
      </c>
      <c r="B171" s="242">
        <v>0</v>
      </c>
      <c r="C171" s="242"/>
      <c r="D171" s="334"/>
    </row>
    <row r="172" spans="1:4" ht="17.5">
      <c r="A172" s="241" t="s">
        <v>304</v>
      </c>
      <c r="B172" s="242">
        <v>0</v>
      </c>
      <c r="C172" s="242"/>
      <c r="D172" s="334"/>
    </row>
    <row r="173" spans="1:4" ht="17.5">
      <c r="A173" s="241" t="s">
        <v>305</v>
      </c>
      <c r="B173" s="242">
        <v>0</v>
      </c>
      <c r="C173" s="242"/>
      <c r="D173" s="334"/>
    </row>
    <row r="174" spans="1:4" ht="17.5">
      <c r="A174" s="241" t="s">
        <v>306</v>
      </c>
      <c r="B174" s="242">
        <v>0</v>
      </c>
      <c r="C174" s="242"/>
      <c r="D174" s="334"/>
    </row>
    <row r="175" spans="1:4" ht="17.5">
      <c r="A175" s="241" t="s">
        <v>307</v>
      </c>
      <c r="B175" s="242">
        <v>0</v>
      </c>
      <c r="C175" s="242"/>
      <c r="D175" s="334"/>
    </row>
    <row r="176" spans="1:4" ht="17.5">
      <c r="A176" s="238" t="s">
        <v>308</v>
      </c>
      <c r="B176" s="239">
        <v>0</v>
      </c>
      <c r="C176" s="239"/>
      <c r="D176" s="334"/>
    </row>
    <row r="177" spans="1:4" ht="17.5">
      <c r="A177" s="241" t="s">
        <v>309</v>
      </c>
      <c r="B177" s="242">
        <v>0</v>
      </c>
      <c r="C177" s="242"/>
      <c r="D177" s="334"/>
    </row>
    <row r="178" spans="1:4" ht="17.5">
      <c r="A178" s="241" t="s">
        <v>310</v>
      </c>
      <c r="B178" s="242">
        <v>0</v>
      </c>
      <c r="C178" s="242"/>
      <c r="D178" s="334"/>
    </row>
    <row r="179" spans="1:4" ht="17.5">
      <c r="A179" s="241" t="s">
        <v>311</v>
      </c>
      <c r="B179" s="242">
        <v>0</v>
      </c>
      <c r="C179" s="242"/>
      <c r="D179" s="334"/>
    </row>
    <row r="180" spans="1:4" ht="17.5">
      <c r="A180" s="241" t="s">
        <v>312</v>
      </c>
      <c r="B180" s="242">
        <v>0</v>
      </c>
      <c r="C180" s="242"/>
      <c r="D180" s="334"/>
    </row>
    <row r="181" spans="1:4" ht="17.5">
      <c r="A181" s="241" t="s">
        <v>313</v>
      </c>
      <c r="B181" s="242">
        <v>0</v>
      </c>
      <c r="C181" s="242"/>
      <c r="D181" s="334"/>
    </row>
    <row r="182" spans="1:4" ht="17.5">
      <c r="A182" s="241" t="s">
        <v>314</v>
      </c>
      <c r="B182" s="242">
        <v>0</v>
      </c>
      <c r="C182" s="242"/>
      <c r="D182" s="334"/>
    </row>
    <row r="183" spans="1:4" ht="17.5">
      <c r="A183" s="238" t="s">
        <v>315</v>
      </c>
      <c r="B183" s="239">
        <v>0</v>
      </c>
      <c r="C183" s="239"/>
      <c r="D183" s="334"/>
    </row>
    <row r="184" spans="1:4" ht="17.5">
      <c r="A184" s="241" t="s">
        <v>316</v>
      </c>
      <c r="B184" s="242">
        <v>0</v>
      </c>
      <c r="C184" s="242"/>
      <c r="D184" s="334"/>
    </row>
    <row r="185" spans="1:4" ht="17.5">
      <c r="A185" s="241" t="s">
        <v>317</v>
      </c>
      <c r="B185" s="242">
        <v>0</v>
      </c>
      <c r="C185" s="242"/>
      <c r="D185" s="334"/>
    </row>
    <row r="186" spans="1:4" ht="17.5">
      <c r="A186" s="241" t="s">
        <v>318</v>
      </c>
      <c r="B186" s="242">
        <v>0</v>
      </c>
      <c r="C186" s="242"/>
      <c r="D186" s="334"/>
    </row>
    <row r="187" spans="1:4" ht="17.5">
      <c r="A187" s="241" t="s">
        <v>319</v>
      </c>
      <c r="B187" s="242">
        <v>0</v>
      </c>
      <c r="C187" s="242"/>
      <c r="D187" s="334"/>
    </row>
    <row r="188" spans="1:4" ht="17.5">
      <c r="A188" s="241" t="s">
        <v>320</v>
      </c>
      <c r="B188" s="242">
        <v>0</v>
      </c>
      <c r="C188" s="242"/>
      <c r="D188" s="334"/>
    </row>
    <row r="189" spans="1:4" ht="17.5">
      <c r="A189" s="241" t="s">
        <v>321</v>
      </c>
      <c r="B189" s="242">
        <v>0</v>
      </c>
      <c r="C189" s="242"/>
      <c r="D189" s="334"/>
    </row>
    <row r="190" spans="1:4" ht="17.5">
      <c r="A190" s="238" t="s">
        <v>322</v>
      </c>
      <c r="B190" s="239">
        <v>0</v>
      </c>
      <c r="C190" s="239"/>
      <c r="D190" s="334"/>
    </row>
    <row r="191" spans="1:4" ht="17.5">
      <c r="A191" s="241" t="s">
        <v>323</v>
      </c>
      <c r="B191" s="242">
        <v>0</v>
      </c>
      <c r="C191" s="242"/>
      <c r="D191" s="334"/>
    </row>
    <row r="192" spans="1:4" ht="17.5">
      <c r="A192" s="241" t="s">
        <v>324</v>
      </c>
      <c r="B192" s="242">
        <v>0</v>
      </c>
      <c r="C192" s="242"/>
      <c r="D192" s="334"/>
    </row>
    <row r="193" spans="1:4" ht="17.5">
      <c r="A193" s="241" t="s">
        <v>325</v>
      </c>
      <c r="B193" s="242">
        <v>0</v>
      </c>
      <c r="C193" s="242"/>
      <c r="D193" s="334"/>
    </row>
    <row r="194" spans="1:4" ht="17.5">
      <c r="A194" s="241" t="s">
        <v>326</v>
      </c>
      <c r="B194" s="242">
        <v>0</v>
      </c>
      <c r="C194" s="242"/>
      <c r="D194" s="334"/>
    </row>
    <row r="195" spans="1:4" ht="17.5">
      <c r="A195" s="241" t="s">
        <v>327</v>
      </c>
      <c r="B195" s="242">
        <v>0</v>
      </c>
      <c r="C195" s="242"/>
      <c r="D195" s="334"/>
    </row>
    <row r="196" spans="1:4" ht="17.5">
      <c r="A196" s="241" t="s">
        <v>328</v>
      </c>
      <c r="B196" s="242">
        <v>540</v>
      </c>
      <c r="C196" s="242">
        <v>167</v>
      </c>
      <c r="D196" s="334">
        <v>-0.69</v>
      </c>
    </row>
    <row r="197" spans="1:4" ht="17.5">
      <c r="A197" s="238" t="s">
        <v>329</v>
      </c>
      <c r="B197" s="239">
        <v>128</v>
      </c>
      <c r="C197" s="239">
        <v>117</v>
      </c>
      <c r="D197" s="334">
        <v>-0.09</v>
      </c>
    </row>
    <row r="198" spans="1:4" ht="17.5">
      <c r="A198" s="241" t="s">
        <v>330</v>
      </c>
      <c r="B198" s="242">
        <v>0</v>
      </c>
      <c r="C198" s="242"/>
      <c r="D198" s="334"/>
    </row>
    <row r="199" spans="1:4" ht="17.5">
      <c r="A199" s="241" t="s">
        <v>331</v>
      </c>
      <c r="B199" s="242">
        <v>0</v>
      </c>
      <c r="C199" s="242"/>
      <c r="D199" s="334"/>
    </row>
    <row r="200" spans="1:4" ht="17.5">
      <c r="A200" s="241" t="s">
        <v>332</v>
      </c>
      <c r="B200" s="242">
        <v>0</v>
      </c>
      <c r="C200" s="242"/>
      <c r="D200" s="334"/>
    </row>
    <row r="201" spans="1:4" ht="17.5">
      <c r="A201" s="241" t="s">
        <v>333</v>
      </c>
      <c r="B201" s="242">
        <v>0</v>
      </c>
      <c r="C201" s="242"/>
      <c r="D201" s="334"/>
    </row>
    <row r="202" spans="1:4" ht="17.5">
      <c r="A202" s="241" t="s">
        <v>334</v>
      </c>
      <c r="B202" s="242">
        <v>341</v>
      </c>
      <c r="C202" s="242"/>
      <c r="D202" s="334">
        <v>-1</v>
      </c>
    </row>
    <row r="203" spans="1:4" ht="17.5">
      <c r="A203" s="241" t="s">
        <v>335</v>
      </c>
      <c r="B203" s="242">
        <v>0</v>
      </c>
      <c r="C203" s="242"/>
      <c r="D203" s="334"/>
    </row>
    <row r="204" spans="1:4" ht="17.5">
      <c r="A204" s="238" t="s">
        <v>336</v>
      </c>
      <c r="B204" s="239">
        <v>71</v>
      </c>
      <c r="C204" s="239">
        <v>50</v>
      </c>
      <c r="D204" s="334">
        <v>-0.3</v>
      </c>
    </row>
    <row r="205" spans="1:4" ht="17.5">
      <c r="A205" s="241" t="s">
        <v>337</v>
      </c>
      <c r="B205" s="242">
        <v>144</v>
      </c>
      <c r="C205" s="242">
        <v>316</v>
      </c>
      <c r="D205" s="334">
        <v>1.19</v>
      </c>
    </row>
    <row r="206" spans="1:4" ht="17.5">
      <c r="A206" s="241" t="s">
        <v>338</v>
      </c>
      <c r="B206" s="242">
        <v>0</v>
      </c>
      <c r="C206" s="242">
        <v>0</v>
      </c>
      <c r="D206" s="334"/>
    </row>
    <row r="207" spans="1:4" ht="17.5">
      <c r="A207" s="241" t="s">
        <v>339</v>
      </c>
      <c r="B207" s="242">
        <v>20</v>
      </c>
      <c r="C207" s="242">
        <v>85</v>
      </c>
      <c r="D207" s="334">
        <v>3.25</v>
      </c>
    </row>
    <row r="208" spans="1:4" ht="17.5">
      <c r="A208" s="241" t="s">
        <v>340</v>
      </c>
      <c r="B208" s="242">
        <v>0</v>
      </c>
      <c r="C208" s="242"/>
      <c r="D208" s="334"/>
    </row>
    <row r="209" spans="1:4" ht="17.5">
      <c r="A209" s="241" t="s">
        <v>341</v>
      </c>
      <c r="B209" s="242">
        <v>20</v>
      </c>
      <c r="C209" s="242">
        <v>231</v>
      </c>
      <c r="D209" s="334">
        <v>10.55</v>
      </c>
    </row>
    <row r="210" spans="1:4" ht="17.5">
      <c r="A210" s="241" t="s">
        <v>342</v>
      </c>
      <c r="B210" s="242">
        <v>0</v>
      </c>
      <c r="C210" s="242"/>
      <c r="D210" s="334"/>
    </row>
    <row r="211" spans="1:4" ht="35">
      <c r="A211" s="241" t="s">
        <v>343</v>
      </c>
      <c r="B211" s="242">
        <v>104</v>
      </c>
      <c r="C211" s="242"/>
      <c r="D211" s="334">
        <v>-1</v>
      </c>
    </row>
    <row r="212" spans="1:4" ht="17.5">
      <c r="A212" s="238" t="s">
        <v>344</v>
      </c>
      <c r="B212" s="239">
        <v>220</v>
      </c>
      <c r="C212" s="239">
        <v>376</v>
      </c>
      <c r="D212" s="334">
        <v>0.71</v>
      </c>
    </row>
    <row r="213" spans="1:4" ht="17.5">
      <c r="A213" s="241" t="s">
        <v>345</v>
      </c>
      <c r="B213" s="242">
        <v>107</v>
      </c>
      <c r="C213" s="242">
        <v>147</v>
      </c>
      <c r="D213" s="334">
        <v>0.37</v>
      </c>
    </row>
    <row r="214" spans="1:4" ht="17.5">
      <c r="A214" s="241" t="s">
        <v>346</v>
      </c>
      <c r="B214" s="242">
        <v>47</v>
      </c>
      <c r="C214" s="242">
        <v>89</v>
      </c>
      <c r="D214" s="334">
        <v>0.89</v>
      </c>
    </row>
    <row r="215" spans="1:4" ht="17.5">
      <c r="A215" s="241" t="s">
        <v>347</v>
      </c>
      <c r="B215" s="242">
        <v>0</v>
      </c>
      <c r="C215" s="242"/>
      <c r="D215" s="334"/>
    </row>
    <row r="216" spans="1:4" ht="17.5">
      <c r="A216" s="241" t="s">
        <v>348</v>
      </c>
      <c r="B216" s="242">
        <v>0</v>
      </c>
      <c r="C216" s="242"/>
      <c r="D216" s="334"/>
    </row>
    <row r="217" spans="1:4" ht="17.5">
      <c r="A217" s="241" t="s">
        <v>349</v>
      </c>
      <c r="B217" s="242">
        <v>66</v>
      </c>
      <c r="C217" s="242">
        <v>140</v>
      </c>
      <c r="D217" s="334">
        <v>1.1200000000000001</v>
      </c>
    </row>
    <row r="218" spans="1:4" ht="17.5">
      <c r="A218" s="238" t="s">
        <v>350</v>
      </c>
      <c r="B218" s="239">
        <v>278</v>
      </c>
      <c r="C218" s="239">
        <v>53</v>
      </c>
      <c r="D218" s="334">
        <v>-0.81</v>
      </c>
    </row>
    <row r="219" spans="1:4" ht="17.5">
      <c r="A219" s="241" t="s">
        <v>351</v>
      </c>
      <c r="B219" s="242">
        <v>0</v>
      </c>
      <c r="C219" s="242">
        <v>3</v>
      </c>
      <c r="D219" s="334"/>
    </row>
    <row r="220" spans="1:4" ht="17.5">
      <c r="A220" s="241" t="s">
        <v>352</v>
      </c>
      <c r="B220" s="242">
        <v>0</v>
      </c>
      <c r="C220" s="242"/>
      <c r="D220" s="334"/>
    </row>
    <row r="221" spans="1:4" ht="17.5">
      <c r="A221" s="241" t="s">
        <v>353</v>
      </c>
      <c r="B221" s="242">
        <v>0</v>
      </c>
      <c r="C221" s="242">
        <v>50</v>
      </c>
      <c r="D221" s="334"/>
    </row>
    <row r="222" spans="1:4" ht="17.5">
      <c r="A222" s="241" t="s">
        <v>354</v>
      </c>
      <c r="B222" s="242">
        <v>0</v>
      </c>
      <c r="C222" s="242">
        <v>0</v>
      </c>
      <c r="D222" s="334"/>
    </row>
    <row r="223" spans="1:4" ht="17.5">
      <c r="A223" s="241" t="s">
        <v>355</v>
      </c>
      <c r="B223" s="242">
        <v>278</v>
      </c>
      <c r="C223" s="242">
        <v>0</v>
      </c>
      <c r="D223" s="334">
        <v>-1</v>
      </c>
    </row>
    <row r="224" spans="1:4" ht="17.5">
      <c r="A224" s="238" t="s">
        <v>356</v>
      </c>
      <c r="B224" s="239">
        <v>7</v>
      </c>
      <c r="C224" s="239">
        <v>10</v>
      </c>
      <c r="D224" s="334">
        <v>0.43</v>
      </c>
    </row>
    <row r="225" spans="1:4" ht="17.5">
      <c r="A225" s="241" t="s">
        <v>357</v>
      </c>
      <c r="B225" s="242">
        <v>0</v>
      </c>
      <c r="C225" s="242"/>
      <c r="D225" s="334"/>
    </row>
    <row r="226" spans="1:4" ht="17.5">
      <c r="A226" s="241" t="s">
        <v>358</v>
      </c>
      <c r="B226" s="242">
        <v>2</v>
      </c>
      <c r="C226" s="242">
        <v>10</v>
      </c>
      <c r="D226" s="334">
        <v>4</v>
      </c>
    </row>
    <row r="227" spans="1:4" ht="17.5">
      <c r="A227" s="241" t="s">
        <v>359</v>
      </c>
      <c r="B227" s="242">
        <v>1</v>
      </c>
      <c r="C227" s="242"/>
      <c r="D227" s="334">
        <v>-1</v>
      </c>
    </row>
    <row r="228" spans="1:4" ht="17.5">
      <c r="A228" s="241" t="s">
        <v>360</v>
      </c>
      <c r="B228" s="242">
        <v>0</v>
      </c>
      <c r="C228" s="242"/>
      <c r="D228" s="334"/>
    </row>
    <row r="229" spans="1:4" ht="17.5">
      <c r="A229" s="241" t="s">
        <v>361</v>
      </c>
      <c r="B229" s="242">
        <v>0</v>
      </c>
      <c r="C229" s="242"/>
      <c r="D229" s="334"/>
    </row>
    <row r="230" spans="1:4" ht="17.5">
      <c r="A230" s="241" t="s">
        <v>362</v>
      </c>
      <c r="B230" s="242">
        <v>4</v>
      </c>
      <c r="C230" s="242"/>
      <c r="D230" s="334">
        <v>-1</v>
      </c>
    </row>
    <row r="231" spans="1:4" ht="17.5">
      <c r="A231" s="238" t="s">
        <v>363</v>
      </c>
      <c r="B231" s="239">
        <v>0</v>
      </c>
      <c r="C231" s="239"/>
      <c r="D231" s="334"/>
    </row>
    <row r="232" spans="1:4" ht="17.5">
      <c r="A232" s="241" t="s">
        <v>364</v>
      </c>
      <c r="B232" s="242">
        <v>0</v>
      </c>
      <c r="C232" s="242"/>
      <c r="D232" s="334"/>
    </row>
    <row r="233" spans="1:4" ht="17.5">
      <c r="A233" s="241" t="s">
        <v>365</v>
      </c>
      <c r="B233" s="242">
        <v>0</v>
      </c>
      <c r="C233" s="242"/>
      <c r="D233" s="334"/>
    </row>
    <row r="234" spans="1:4" ht="17.5">
      <c r="A234" s="241" t="s">
        <v>366</v>
      </c>
      <c r="B234" s="242">
        <v>0</v>
      </c>
      <c r="C234" s="242"/>
      <c r="D234" s="334"/>
    </row>
    <row r="235" spans="1:4" ht="17.5">
      <c r="A235" s="241" t="s">
        <v>367</v>
      </c>
      <c r="B235" s="242">
        <v>0</v>
      </c>
      <c r="C235" s="242"/>
      <c r="D235" s="334"/>
    </row>
    <row r="236" spans="1:4" ht="17.5">
      <c r="A236" s="241" t="s">
        <v>368</v>
      </c>
      <c r="B236" s="242">
        <v>0</v>
      </c>
      <c r="C236" s="242"/>
      <c r="D236" s="334"/>
    </row>
    <row r="237" spans="1:4" ht="17.5">
      <c r="A237" s="241" t="s">
        <v>369</v>
      </c>
      <c r="B237" s="242">
        <v>3</v>
      </c>
      <c r="C237" s="242">
        <v>0</v>
      </c>
      <c r="D237" s="334">
        <v>-1</v>
      </c>
    </row>
    <row r="238" spans="1:4" ht="17.5">
      <c r="A238" s="241" t="s">
        <v>370</v>
      </c>
      <c r="B238" s="242">
        <v>0</v>
      </c>
      <c r="C238" s="242">
        <v>0</v>
      </c>
      <c r="D238" s="334"/>
    </row>
    <row r="239" spans="1:4" ht="17.5">
      <c r="A239" s="241" t="s">
        <v>371</v>
      </c>
      <c r="B239" s="242">
        <v>0</v>
      </c>
      <c r="C239" s="242">
        <v>0</v>
      </c>
      <c r="D239" s="334"/>
    </row>
    <row r="240" spans="1:4" ht="17.5">
      <c r="A240" s="241" t="s">
        <v>372</v>
      </c>
      <c r="B240" s="242">
        <v>0</v>
      </c>
      <c r="C240" s="242">
        <v>0</v>
      </c>
      <c r="D240" s="334"/>
    </row>
    <row r="241" spans="1:4" ht="17.5">
      <c r="A241" s="241" t="s">
        <v>373</v>
      </c>
      <c r="B241" s="242">
        <v>0</v>
      </c>
      <c r="C241" s="242">
        <v>0</v>
      </c>
      <c r="D241" s="334"/>
    </row>
    <row r="242" spans="1:4" ht="17.5">
      <c r="A242" s="241" t="s">
        <v>374</v>
      </c>
      <c r="B242" s="242">
        <v>3</v>
      </c>
      <c r="C242" s="242"/>
      <c r="D242" s="334">
        <v>-1</v>
      </c>
    </row>
    <row r="243" spans="1:4" ht="17.5">
      <c r="A243" s="241" t="s">
        <v>375</v>
      </c>
      <c r="B243" s="242">
        <v>686</v>
      </c>
      <c r="C243" s="242">
        <v>590</v>
      </c>
      <c r="D243" s="334">
        <v>-0.14000000000000001</v>
      </c>
    </row>
    <row r="244" spans="1:4" ht="17.5">
      <c r="A244" s="241" t="s">
        <v>376</v>
      </c>
      <c r="B244" s="242">
        <v>525</v>
      </c>
      <c r="C244" s="242">
        <v>462</v>
      </c>
      <c r="D244" s="334">
        <v>-0.12</v>
      </c>
    </row>
    <row r="245" spans="1:4" ht="17.5">
      <c r="A245" s="241" t="s">
        <v>377</v>
      </c>
      <c r="B245" s="242">
        <v>0</v>
      </c>
      <c r="C245" s="242">
        <v>59</v>
      </c>
      <c r="D245" s="334"/>
    </row>
    <row r="246" spans="1:4" ht="17.5">
      <c r="A246" s="238" t="s">
        <v>378</v>
      </c>
      <c r="B246" s="239">
        <v>0</v>
      </c>
      <c r="C246" s="239"/>
      <c r="D246" s="334"/>
    </row>
    <row r="247" spans="1:4" ht="17.5">
      <c r="A247" s="241" t="s">
        <v>379</v>
      </c>
      <c r="B247" s="242">
        <v>35</v>
      </c>
      <c r="C247" s="242"/>
      <c r="D247" s="334">
        <v>-1</v>
      </c>
    </row>
    <row r="248" spans="1:4" ht="17.5">
      <c r="A248" s="241" t="s">
        <v>380</v>
      </c>
      <c r="B248" s="242">
        <v>20</v>
      </c>
      <c r="C248" s="242"/>
      <c r="D248" s="334">
        <v>-1</v>
      </c>
    </row>
    <row r="249" spans="1:4" ht="17.5">
      <c r="A249" s="335" t="s">
        <v>381</v>
      </c>
      <c r="B249" s="336">
        <v>0</v>
      </c>
      <c r="C249" s="336"/>
      <c r="D249" s="334"/>
    </row>
    <row r="250" spans="1:4" ht="17.5">
      <c r="A250" s="238" t="s">
        <v>382</v>
      </c>
      <c r="B250" s="239">
        <v>0</v>
      </c>
      <c r="C250" s="239"/>
      <c r="D250" s="334"/>
    </row>
    <row r="251" spans="1:4" ht="17.5">
      <c r="A251" s="238" t="s">
        <v>383</v>
      </c>
      <c r="B251" s="239">
        <v>0</v>
      </c>
      <c r="C251" s="239">
        <v>9</v>
      </c>
      <c r="D251" s="334"/>
    </row>
    <row r="252" spans="1:4" ht="17.5">
      <c r="A252" s="238" t="s">
        <v>384</v>
      </c>
      <c r="B252" s="239">
        <v>0</v>
      </c>
      <c r="C252" s="239"/>
      <c r="D252" s="334"/>
    </row>
    <row r="253" spans="1:4" ht="17.5">
      <c r="A253" s="238" t="s">
        <v>385</v>
      </c>
      <c r="B253" s="239">
        <v>0</v>
      </c>
      <c r="C253" s="239"/>
      <c r="D253" s="334"/>
    </row>
    <row r="254" spans="1:4" ht="17.5">
      <c r="A254" s="238" t="s">
        <v>386</v>
      </c>
      <c r="B254" s="239">
        <v>35</v>
      </c>
      <c r="C254" s="239">
        <v>30</v>
      </c>
      <c r="D254" s="334">
        <v>-0.14000000000000001</v>
      </c>
    </row>
    <row r="255" spans="1:4" ht="17.5">
      <c r="A255" s="241" t="s">
        <v>387</v>
      </c>
      <c r="B255" s="242">
        <v>10</v>
      </c>
      <c r="C255" s="242">
        <v>30</v>
      </c>
      <c r="D255" s="334">
        <v>2</v>
      </c>
    </row>
    <row r="256" spans="1:4" ht="17.5">
      <c r="A256" s="238" t="s">
        <v>388</v>
      </c>
      <c r="B256" s="239">
        <v>0</v>
      </c>
      <c r="C256" s="239"/>
      <c r="D256" s="334"/>
    </row>
    <row r="257" spans="1:4" ht="17.5">
      <c r="A257" s="241" t="s">
        <v>389</v>
      </c>
      <c r="B257" s="242">
        <v>61</v>
      </c>
      <c r="C257" s="242"/>
      <c r="D257" s="334">
        <v>-1</v>
      </c>
    </row>
    <row r="258" spans="1:4" ht="17.5">
      <c r="A258" s="238" t="s">
        <v>390</v>
      </c>
      <c r="B258" s="239">
        <v>257</v>
      </c>
      <c r="C258" s="239">
        <v>312</v>
      </c>
      <c r="D258" s="334">
        <v>0.21</v>
      </c>
    </row>
    <row r="259" spans="1:4" ht="17.5">
      <c r="A259" s="241" t="s">
        <v>391</v>
      </c>
      <c r="B259" s="242">
        <v>0</v>
      </c>
      <c r="C259" s="242"/>
      <c r="D259" s="334"/>
    </row>
    <row r="260" spans="1:4" ht="17.5">
      <c r="A260" s="238" t="s">
        <v>392</v>
      </c>
      <c r="B260" s="239">
        <v>257</v>
      </c>
      <c r="C260" s="239">
        <v>312</v>
      </c>
      <c r="D260" s="334">
        <v>0.21</v>
      </c>
    </row>
    <row r="261" spans="1:4" ht="17.5">
      <c r="A261" s="241" t="s">
        <v>393</v>
      </c>
      <c r="B261" s="242">
        <v>0</v>
      </c>
      <c r="C261" s="242"/>
      <c r="D261" s="334"/>
    </row>
    <row r="262" spans="1:4" ht="17.5">
      <c r="A262" s="241" t="s">
        <v>394</v>
      </c>
      <c r="B262" s="242">
        <v>0</v>
      </c>
      <c r="C262" s="242"/>
      <c r="D262" s="334"/>
    </row>
    <row r="263" spans="1:4" ht="17.5">
      <c r="A263" s="241" t="s">
        <v>395</v>
      </c>
      <c r="B263" s="242">
        <v>0</v>
      </c>
      <c r="C263" s="242"/>
      <c r="D263" s="334"/>
    </row>
    <row r="264" spans="1:4" ht="17.5">
      <c r="A264" s="241" t="s">
        <v>396</v>
      </c>
      <c r="B264" s="242">
        <v>0</v>
      </c>
      <c r="C264" s="242"/>
      <c r="D264" s="334"/>
    </row>
    <row r="265" spans="1:4" ht="17.5">
      <c r="A265" s="241" t="s">
        <v>397</v>
      </c>
      <c r="B265" s="242">
        <v>0</v>
      </c>
      <c r="C265" s="242"/>
      <c r="D265" s="334"/>
    </row>
    <row r="266" spans="1:4" ht="17.5">
      <c r="A266" s="241" t="s">
        <v>398</v>
      </c>
      <c r="B266" s="242">
        <v>0</v>
      </c>
      <c r="C266" s="242"/>
      <c r="D266" s="334"/>
    </row>
    <row r="267" spans="1:4" ht="17.5">
      <c r="A267" s="241" t="s">
        <v>399</v>
      </c>
      <c r="B267" s="242">
        <v>0</v>
      </c>
      <c r="C267" s="242"/>
      <c r="D267" s="334"/>
    </row>
    <row r="268" spans="1:4" ht="17.5">
      <c r="A268" s="241" t="s">
        <v>400</v>
      </c>
      <c r="B268" s="242">
        <v>0</v>
      </c>
      <c r="C268" s="242"/>
      <c r="D268" s="334"/>
    </row>
    <row r="269" spans="1:4" ht="17.5">
      <c r="A269" s="241" t="s">
        <v>401</v>
      </c>
      <c r="B269" s="242">
        <v>0</v>
      </c>
      <c r="C269" s="242"/>
      <c r="D269" s="334"/>
    </row>
    <row r="270" spans="1:4" ht="17.5">
      <c r="A270" s="238" t="s">
        <v>402</v>
      </c>
      <c r="B270" s="239">
        <v>0</v>
      </c>
      <c r="C270" s="239"/>
      <c r="D270" s="334"/>
    </row>
    <row r="271" spans="1:4" ht="17.5">
      <c r="A271" s="241" t="s">
        <v>403</v>
      </c>
      <c r="B271" s="242">
        <v>0</v>
      </c>
      <c r="C271" s="242"/>
      <c r="D271" s="334"/>
    </row>
    <row r="272" spans="1:4" ht="17.5">
      <c r="A272" s="335" t="s">
        <v>404</v>
      </c>
      <c r="B272" s="336">
        <v>0</v>
      </c>
      <c r="C272" s="336"/>
      <c r="D272" s="334"/>
    </row>
    <row r="273" spans="1:4" ht="17.5">
      <c r="A273" s="238" t="s">
        <v>405</v>
      </c>
      <c r="B273" s="239">
        <v>0</v>
      </c>
      <c r="C273" s="239"/>
      <c r="D273" s="334"/>
    </row>
    <row r="274" spans="1:4" ht="17.5">
      <c r="A274" s="238" t="s">
        <v>406</v>
      </c>
      <c r="B274" s="239">
        <v>0</v>
      </c>
      <c r="C274" s="239"/>
      <c r="D274" s="334"/>
    </row>
    <row r="275" spans="1:4" ht="17.5">
      <c r="A275" s="241" t="s">
        <v>407</v>
      </c>
      <c r="B275" s="242">
        <v>0</v>
      </c>
      <c r="C275" s="242"/>
      <c r="D275" s="334"/>
    </row>
    <row r="276" spans="1:4" ht="17.5">
      <c r="A276" s="241" t="s">
        <v>408</v>
      </c>
      <c r="B276" s="242">
        <v>0</v>
      </c>
      <c r="C276" s="242"/>
      <c r="D276" s="334"/>
    </row>
    <row r="277" spans="1:4" ht="17.5">
      <c r="A277" s="238" t="s">
        <v>409</v>
      </c>
      <c r="B277" s="239">
        <v>0</v>
      </c>
      <c r="C277" s="239"/>
      <c r="D277" s="334"/>
    </row>
    <row r="278" spans="1:4" ht="17.5">
      <c r="A278" s="241" t="s">
        <v>410</v>
      </c>
      <c r="B278" s="242">
        <v>0</v>
      </c>
      <c r="C278" s="242"/>
      <c r="D278" s="334"/>
    </row>
    <row r="279" spans="1:4" ht="17.5">
      <c r="A279" s="241" t="s">
        <v>411</v>
      </c>
      <c r="B279" s="242">
        <v>0</v>
      </c>
      <c r="C279" s="242"/>
      <c r="D279" s="334"/>
    </row>
    <row r="280" spans="1:4" ht="17.5">
      <c r="A280" s="241" t="s">
        <v>412</v>
      </c>
      <c r="B280" s="242">
        <v>0</v>
      </c>
      <c r="C280" s="242"/>
      <c r="D280" s="334"/>
    </row>
    <row r="281" spans="1:4" ht="17.5">
      <c r="A281" s="241" t="s">
        <v>413</v>
      </c>
      <c r="B281" s="242">
        <v>0</v>
      </c>
      <c r="C281" s="242"/>
      <c r="D281" s="334"/>
    </row>
    <row r="282" spans="1:4" ht="17.5">
      <c r="A282" s="241" t="s">
        <v>414</v>
      </c>
      <c r="B282" s="242">
        <v>0</v>
      </c>
      <c r="C282" s="242"/>
      <c r="D282" s="334"/>
    </row>
    <row r="283" spans="1:4" ht="17.5">
      <c r="A283" s="241" t="s">
        <v>415</v>
      </c>
      <c r="B283" s="242">
        <v>0</v>
      </c>
      <c r="C283" s="242"/>
      <c r="D283" s="334"/>
    </row>
    <row r="284" spans="1:4" ht="17.5">
      <c r="A284" s="241" t="s">
        <v>416</v>
      </c>
      <c r="B284" s="242">
        <v>0</v>
      </c>
      <c r="C284" s="242"/>
      <c r="D284" s="334"/>
    </row>
    <row r="285" spans="1:4" ht="17.5">
      <c r="A285" s="241" t="s">
        <v>417</v>
      </c>
      <c r="B285" s="242">
        <v>0</v>
      </c>
      <c r="C285" s="242"/>
      <c r="D285" s="334"/>
    </row>
    <row r="286" spans="1:4" ht="17.5">
      <c r="A286" s="241" t="s">
        <v>418</v>
      </c>
      <c r="B286" s="242">
        <v>0</v>
      </c>
      <c r="C286" s="242"/>
      <c r="D286" s="334"/>
    </row>
    <row r="287" spans="1:4" ht="17.5">
      <c r="A287" s="241" t="s">
        <v>419</v>
      </c>
      <c r="B287" s="242">
        <v>0</v>
      </c>
      <c r="C287" s="242"/>
      <c r="D287" s="334"/>
    </row>
    <row r="288" spans="1:4" ht="17.5">
      <c r="A288" s="238" t="s">
        <v>420</v>
      </c>
      <c r="B288" s="239">
        <v>0</v>
      </c>
      <c r="C288" s="239"/>
      <c r="D288" s="334"/>
    </row>
    <row r="289" spans="1:4" ht="17.5">
      <c r="A289" s="241" t="s">
        <v>421</v>
      </c>
      <c r="B289" s="242">
        <v>0</v>
      </c>
      <c r="C289" s="242"/>
      <c r="D289" s="334"/>
    </row>
    <row r="290" spans="1:4" ht="17.5">
      <c r="A290" s="241" t="s">
        <v>422</v>
      </c>
      <c r="B290" s="242">
        <v>0</v>
      </c>
      <c r="C290" s="242"/>
      <c r="D290" s="334"/>
    </row>
    <row r="291" spans="1:4" ht="17.5">
      <c r="A291" s="241" t="s">
        <v>423</v>
      </c>
      <c r="B291" s="242">
        <v>0</v>
      </c>
      <c r="C291" s="242"/>
      <c r="D291" s="334"/>
    </row>
    <row r="292" spans="1:4" ht="17.5">
      <c r="A292" s="241" t="s">
        <v>424</v>
      </c>
      <c r="B292" s="242">
        <v>0</v>
      </c>
      <c r="C292" s="242"/>
      <c r="D292" s="334"/>
    </row>
    <row r="293" spans="1:4" ht="17.5">
      <c r="A293" s="241" t="s">
        <v>425</v>
      </c>
      <c r="B293" s="242">
        <v>0</v>
      </c>
      <c r="C293" s="242"/>
      <c r="D293" s="334"/>
    </row>
    <row r="294" spans="1:4" ht="17.5">
      <c r="A294" s="241" t="s">
        <v>426</v>
      </c>
      <c r="B294" s="242">
        <v>0</v>
      </c>
      <c r="C294" s="242"/>
      <c r="D294" s="334"/>
    </row>
    <row r="295" spans="1:4" ht="17.5">
      <c r="A295" s="238" t="s">
        <v>427</v>
      </c>
      <c r="B295" s="239">
        <v>0</v>
      </c>
      <c r="C295" s="239"/>
      <c r="D295" s="334"/>
    </row>
    <row r="296" spans="1:4" ht="17.5">
      <c r="A296" s="241" t="s">
        <v>428</v>
      </c>
      <c r="B296" s="242">
        <v>0</v>
      </c>
      <c r="C296" s="242"/>
      <c r="D296" s="334"/>
    </row>
    <row r="297" spans="1:4" ht="17.5">
      <c r="A297" s="241" t="s">
        <v>429</v>
      </c>
      <c r="B297" s="242">
        <v>0</v>
      </c>
      <c r="C297" s="242"/>
      <c r="D297" s="334"/>
    </row>
    <row r="298" spans="1:4" ht="17.5">
      <c r="A298" s="241" t="s">
        <v>430</v>
      </c>
      <c r="B298" s="242">
        <v>0</v>
      </c>
      <c r="C298" s="242"/>
      <c r="D298" s="334"/>
    </row>
    <row r="299" spans="1:4" ht="17.5">
      <c r="A299" s="241" t="s">
        <v>431</v>
      </c>
      <c r="B299" s="242">
        <v>0</v>
      </c>
      <c r="C299" s="242"/>
      <c r="D299" s="334"/>
    </row>
    <row r="300" spans="1:4" ht="17.5">
      <c r="A300" s="241" t="s">
        <v>432</v>
      </c>
      <c r="B300" s="242">
        <v>0</v>
      </c>
      <c r="C300" s="242"/>
      <c r="D300" s="334"/>
    </row>
    <row r="301" spans="1:4" ht="17.5">
      <c r="A301" s="241" t="s">
        <v>433</v>
      </c>
      <c r="B301" s="242">
        <v>0</v>
      </c>
      <c r="C301" s="242"/>
      <c r="D301" s="334"/>
    </row>
    <row r="302" spans="1:4" ht="17.5">
      <c r="A302" s="241" t="s">
        <v>434</v>
      </c>
      <c r="B302" s="242">
        <v>0</v>
      </c>
      <c r="C302" s="242"/>
      <c r="D302" s="334"/>
    </row>
    <row r="303" spans="1:4" ht="17.5">
      <c r="A303" s="238" t="s">
        <v>435</v>
      </c>
      <c r="B303" s="239">
        <v>0</v>
      </c>
      <c r="C303" s="239"/>
      <c r="D303" s="334"/>
    </row>
    <row r="304" spans="1:4" ht="17.5">
      <c r="A304" s="241" t="s">
        <v>436</v>
      </c>
      <c r="B304" s="242">
        <v>0</v>
      </c>
      <c r="C304" s="242"/>
      <c r="D304" s="334"/>
    </row>
    <row r="305" spans="1:4" ht="17.5">
      <c r="A305" s="241" t="s">
        <v>437</v>
      </c>
      <c r="B305" s="242">
        <v>0</v>
      </c>
      <c r="C305" s="242">
        <v>0</v>
      </c>
      <c r="D305" s="334"/>
    </row>
    <row r="306" spans="1:4" ht="17.5">
      <c r="A306" s="241" t="s">
        <v>438</v>
      </c>
      <c r="B306" s="242">
        <v>0</v>
      </c>
      <c r="C306" s="242"/>
      <c r="D306" s="334"/>
    </row>
    <row r="307" spans="1:4" ht="17.5">
      <c r="A307" s="241" t="s">
        <v>439</v>
      </c>
      <c r="B307" s="242">
        <v>0</v>
      </c>
      <c r="C307" s="242"/>
      <c r="D307" s="334"/>
    </row>
    <row r="308" spans="1:4" ht="17.5">
      <c r="A308" s="241" t="s">
        <v>440</v>
      </c>
      <c r="B308" s="242">
        <v>0</v>
      </c>
      <c r="C308" s="242"/>
      <c r="D308" s="334"/>
    </row>
    <row r="309" spans="1:4" ht="17.5">
      <c r="A309" s="241" t="s">
        <v>441</v>
      </c>
      <c r="B309" s="242">
        <v>0</v>
      </c>
      <c r="C309" s="242"/>
      <c r="D309" s="334"/>
    </row>
    <row r="310" spans="1:4" ht="17.5">
      <c r="A310" s="241" t="s">
        <v>442</v>
      </c>
      <c r="B310" s="242">
        <v>0</v>
      </c>
      <c r="C310" s="242"/>
      <c r="D310" s="334"/>
    </row>
    <row r="311" spans="1:4" ht="17.5">
      <c r="A311" s="241" t="s">
        <v>443</v>
      </c>
      <c r="B311" s="242">
        <v>0</v>
      </c>
      <c r="C311" s="242"/>
      <c r="D311" s="334"/>
    </row>
    <row r="312" spans="1:4" ht="17.5">
      <c r="A312" s="238" t="s">
        <v>444</v>
      </c>
      <c r="B312" s="239">
        <v>0</v>
      </c>
      <c r="C312" s="239"/>
      <c r="D312" s="334"/>
    </row>
    <row r="313" spans="1:4" ht="17.5">
      <c r="A313" s="241" t="s">
        <v>445</v>
      </c>
      <c r="B313" s="242">
        <v>0</v>
      </c>
      <c r="C313" s="242"/>
      <c r="D313" s="334"/>
    </row>
    <row r="314" spans="1:4" ht="17.5">
      <c r="A314" s="241" t="s">
        <v>446</v>
      </c>
      <c r="B314" s="242">
        <v>0</v>
      </c>
      <c r="C314" s="242"/>
      <c r="D314" s="334"/>
    </row>
    <row r="315" spans="1:4" ht="17.5">
      <c r="A315" s="241" t="s">
        <v>447</v>
      </c>
      <c r="B315" s="242">
        <v>0</v>
      </c>
      <c r="C315" s="242"/>
      <c r="D315" s="334"/>
    </row>
    <row r="316" spans="1:4" ht="17.5">
      <c r="A316" s="241" t="s">
        <v>448</v>
      </c>
      <c r="B316" s="242">
        <v>4884</v>
      </c>
      <c r="C316" s="242">
        <v>5938</v>
      </c>
      <c r="D316" s="334">
        <v>0.22</v>
      </c>
    </row>
    <row r="317" spans="1:4" ht="17.5">
      <c r="A317" s="241" t="s">
        <v>449</v>
      </c>
      <c r="B317" s="242">
        <v>0</v>
      </c>
      <c r="C317" s="242">
        <v>0</v>
      </c>
      <c r="D317" s="334"/>
    </row>
    <row r="318" spans="1:4" ht="17.5">
      <c r="A318" s="241" t="s">
        <v>450</v>
      </c>
      <c r="B318" s="242">
        <v>0</v>
      </c>
      <c r="C318" s="242"/>
      <c r="D318" s="334"/>
    </row>
    <row r="319" spans="1:4" ht="17.5">
      <c r="A319" s="241" t="s">
        <v>451</v>
      </c>
      <c r="B319" s="242">
        <v>0</v>
      </c>
      <c r="C319" s="242">
        <v>0</v>
      </c>
      <c r="D319" s="334"/>
    </row>
    <row r="320" spans="1:4" ht="17.5">
      <c r="A320" s="241" t="s">
        <v>452</v>
      </c>
      <c r="B320" s="242">
        <v>4152</v>
      </c>
      <c r="C320" s="242">
        <v>5931</v>
      </c>
      <c r="D320" s="334">
        <v>0.43</v>
      </c>
    </row>
    <row r="321" spans="1:4" ht="17.5">
      <c r="A321" s="241" t="s">
        <v>453</v>
      </c>
      <c r="B321" s="242">
        <v>3211</v>
      </c>
      <c r="C321" s="242">
        <v>3412</v>
      </c>
      <c r="D321" s="334">
        <v>0.06</v>
      </c>
    </row>
    <row r="322" spans="1:4" ht="17.5">
      <c r="A322" s="241" t="s">
        <v>454</v>
      </c>
      <c r="B322" s="242">
        <v>45</v>
      </c>
      <c r="C322" s="242">
        <v>423</v>
      </c>
      <c r="D322" s="334">
        <v>8.4</v>
      </c>
    </row>
    <row r="323" spans="1:4" ht="17.5">
      <c r="A323" s="241" t="s">
        <v>455</v>
      </c>
      <c r="B323" s="242">
        <v>0</v>
      </c>
      <c r="C323" s="242"/>
      <c r="D323" s="334"/>
    </row>
    <row r="324" spans="1:4" ht="17.5">
      <c r="A324" s="241" t="s">
        <v>456</v>
      </c>
      <c r="B324" s="242">
        <v>0</v>
      </c>
      <c r="C324" s="242"/>
      <c r="D324" s="334"/>
    </row>
    <row r="325" spans="1:4" ht="17.5">
      <c r="A325" s="241" t="s">
        <v>457</v>
      </c>
      <c r="B325" s="242">
        <v>0</v>
      </c>
      <c r="C325" s="242"/>
      <c r="D325" s="334"/>
    </row>
    <row r="326" spans="1:4" ht="17.5">
      <c r="A326" s="241" t="s">
        <v>458</v>
      </c>
      <c r="B326" s="242">
        <v>0</v>
      </c>
      <c r="C326" s="242"/>
      <c r="D326" s="334"/>
    </row>
    <row r="327" spans="1:4" ht="17.5">
      <c r="A327" s="241" t="s">
        <v>459</v>
      </c>
      <c r="B327" s="242">
        <v>0</v>
      </c>
      <c r="C327" s="242"/>
      <c r="D327" s="334"/>
    </row>
    <row r="328" spans="1:4" ht="17.5">
      <c r="A328" s="238" t="s">
        <v>460</v>
      </c>
      <c r="B328" s="239">
        <v>0</v>
      </c>
      <c r="C328" s="239"/>
      <c r="D328" s="334"/>
    </row>
    <row r="329" spans="1:4" ht="17.5">
      <c r="A329" s="241" t="s">
        <v>461</v>
      </c>
      <c r="B329" s="242">
        <v>0</v>
      </c>
      <c r="C329" s="242"/>
      <c r="D329" s="334"/>
    </row>
    <row r="330" spans="1:4" ht="17.5">
      <c r="A330" s="241" t="s">
        <v>462</v>
      </c>
      <c r="B330" s="242">
        <v>0</v>
      </c>
      <c r="C330" s="242"/>
      <c r="D330" s="334"/>
    </row>
    <row r="331" spans="1:4" ht="17.5">
      <c r="A331" s="241" t="s">
        <v>463</v>
      </c>
      <c r="B331" s="242">
        <v>0</v>
      </c>
      <c r="C331" s="242"/>
      <c r="D331" s="334"/>
    </row>
    <row r="332" spans="1:4" ht="17.5">
      <c r="A332" s="241" t="s">
        <v>464</v>
      </c>
      <c r="B332" s="242">
        <v>0</v>
      </c>
      <c r="C332" s="242"/>
      <c r="D332" s="334"/>
    </row>
    <row r="333" spans="1:4" ht="17.5">
      <c r="A333" s="241" t="s">
        <v>465</v>
      </c>
      <c r="B333" s="242">
        <v>0</v>
      </c>
      <c r="C333" s="242"/>
      <c r="D333" s="334"/>
    </row>
    <row r="334" spans="1:4" ht="17.5">
      <c r="A334" s="241" t="s">
        <v>466</v>
      </c>
      <c r="B334" s="242">
        <v>0</v>
      </c>
      <c r="C334" s="242"/>
      <c r="D334" s="334"/>
    </row>
    <row r="335" spans="1:4" ht="17.5">
      <c r="A335" s="241" t="s">
        <v>467</v>
      </c>
      <c r="B335" s="242">
        <v>0</v>
      </c>
      <c r="C335" s="242"/>
      <c r="D335" s="334"/>
    </row>
    <row r="336" spans="1:4" ht="17.5">
      <c r="A336" s="241" t="s">
        <v>468</v>
      </c>
      <c r="B336" s="242">
        <v>0</v>
      </c>
      <c r="C336" s="242"/>
      <c r="D336" s="334"/>
    </row>
    <row r="337" spans="1:4" ht="17.5">
      <c r="A337" s="241" t="s">
        <v>469</v>
      </c>
      <c r="B337" s="242">
        <v>0</v>
      </c>
      <c r="C337" s="242"/>
      <c r="D337" s="334"/>
    </row>
    <row r="338" spans="1:4" ht="17.5">
      <c r="A338" s="238" t="s">
        <v>470</v>
      </c>
      <c r="B338" s="239">
        <v>0</v>
      </c>
      <c r="C338" s="239"/>
      <c r="D338" s="334"/>
    </row>
    <row r="339" spans="1:4" ht="17.5">
      <c r="A339" s="241" t="s">
        <v>471</v>
      </c>
      <c r="B339" s="242">
        <v>185</v>
      </c>
      <c r="C339" s="242">
        <v>281</v>
      </c>
      <c r="D339" s="334">
        <v>0.52</v>
      </c>
    </row>
    <row r="340" spans="1:4" ht="17.5">
      <c r="A340" s="241" t="s">
        <v>472</v>
      </c>
      <c r="B340" s="242">
        <v>373</v>
      </c>
      <c r="C340" s="242">
        <v>474</v>
      </c>
      <c r="D340" s="334">
        <v>0.27</v>
      </c>
    </row>
    <row r="341" spans="1:4" ht="17.5">
      <c r="A341" s="241" t="s">
        <v>473</v>
      </c>
      <c r="B341" s="242">
        <v>0</v>
      </c>
      <c r="C341" s="242">
        <v>1316</v>
      </c>
      <c r="D341" s="334"/>
    </row>
    <row r="342" spans="1:4" ht="17.5">
      <c r="A342" s="241" t="s">
        <v>474</v>
      </c>
      <c r="B342" s="242">
        <v>0</v>
      </c>
      <c r="C342" s="242"/>
      <c r="D342" s="334"/>
    </row>
    <row r="343" spans="1:4" ht="17.5">
      <c r="A343" s="241" t="s">
        <v>475</v>
      </c>
      <c r="B343" s="242">
        <v>338</v>
      </c>
      <c r="C343" s="242">
        <v>25</v>
      </c>
      <c r="D343" s="334">
        <v>-0.93</v>
      </c>
    </row>
    <row r="344" spans="1:4" ht="17.5">
      <c r="A344" s="241" t="s">
        <v>476</v>
      </c>
      <c r="B344" s="242">
        <v>0</v>
      </c>
      <c r="C344" s="242"/>
      <c r="D344" s="334"/>
    </row>
    <row r="345" spans="1:4" ht="17.5">
      <c r="A345" s="241" t="s">
        <v>477</v>
      </c>
      <c r="B345" s="242">
        <v>0</v>
      </c>
      <c r="C345" s="242"/>
      <c r="D345" s="334"/>
    </row>
    <row r="346" spans="1:4" ht="17.5">
      <c r="A346" s="241" t="s">
        <v>478</v>
      </c>
      <c r="B346" s="242">
        <v>0</v>
      </c>
      <c r="C346" s="242"/>
      <c r="D346" s="334"/>
    </row>
    <row r="347" spans="1:4" ht="17.5">
      <c r="A347" s="241" t="s">
        <v>479</v>
      </c>
      <c r="B347" s="242">
        <v>0</v>
      </c>
      <c r="C347" s="242"/>
      <c r="D347" s="334"/>
    </row>
    <row r="348" spans="1:4" ht="17.5">
      <c r="A348" s="238" t="s">
        <v>480</v>
      </c>
      <c r="B348" s="239">
        <v>0</v>
      </c>
      <c r="C348" s="239"/>
      <c r="D348" s="334"/>
    </row>
    <row r="349" spans="1:4" ht="17.5">
      <c r="A349" s="241" t="s">
        <v>481</v>
      </c>
      <c r="B349" s="242">
        <v>0</v>
      </c>
      <c r="C349" s="242"/>
      <c r="D349" s="334"/>
    </row>
    <row r="350" spans="1:4" ht="17.5">
      <c r="A350" s="241" t="s">
        <v>482</v>
      </c>
      <c r="B350" s="242">
        <v>0</v>
      </c>
      <c r="C350" s="242"/>
      <c r="D350" s="334"/>
    </row>
    <row r="351" spans="1:4" ht="17.5">
      <c r="A351" s="241" t="s">
        <v>483</v>
      </c>
      <c r="B351" s="242">
        <v>0</v>
      </c>
      <c r="C351" s="242"/>
      <c r="D351" s="334"/>
    </row>
    <row r="352" spans="1:4" ht="17.5">
      <c r="A352" s="241" t="s">
        <v>484</v>
      </c>
      <c r="B352" s="242">
        <v>0</v>
      </c>
      <c r="C352" s="242"/>
      <c r="D352" s="334"/>
    </row>
    <row r="353" spans="1:4" ht="17.5">
      <c r="A353" s="241" t="s">
        <v>485</v>
      </c>
      <c r="B353" s="242">
        <v>0</v>
      </c>
      <c r="C353" s="242"/>
      <c r="D353" s="334"/>
    </row>
    <row r="354" spans="1:4" ht="17.5">
      <c r="A354" s="241" t="s">
        <v>486</v>
      </c>
      <c r="B354" s="242">
        <v>0</v>
      </c>
      <c r="C354" s="242"/>
      <c r="D354" s="334"/>
    </row>
    <row r="355" spans="1:4" ht="17.5">
      <c r="A355" s="241" t="s">
        <v>487</v>
      </c>
      <c r="B355" s="242">
        <v>0</v>
      </c>
      <c r="C355" s="242"/>
      <c r="D355" s="334"/>
    </row>
    <row r="356" spans="1:4" ht="17.5">
      <c r="A356" s="238" t="s">
        <v>488</v>
      </c>
      <c r="B356" s="239">
        <v>0</v>
      </c>
      <c r="C356" s="239"/>
      <c r="D356" s="334"/>
    </row>
    <row r="357" spans="1:4" ht="17.5">
      <c r="A357" s="241" t="s">
        <v>489</v>
      </c>
      <c r="B357" s="242">
        <v>0</v>
      </c>
      <c r="C357" s="242"/>
      <c r="D357" s="334"/>
    </row>
    <row r="358" spans="1:4" ht="17.5">
      <c r="A358" s="241" t="s">
        <v>490</v>
      </c>
      <c r="B358" s="242">
        <v>0</v>
      </c>
      <c r="C358" s="242"/>
      <c r="D358" s="334"/>
    </row>
    <row r="359" spans="1:4" ht="17.5">
      <c r="A359" s="241" t="s">
        <v>491</v>
      </c>
      <c r="B359" s="242">
        <v>0</v>
      </c>
      <c r="C359" s="242"/>
      <c r="D359" s="334"/>
    </row>
    <row r="360" spans="1:4" ht="17.5">
      <c r="A360" s="241" t="s">
        <v>492</v>
      </c>
      <c r="B360" s="242">
        <v>0</v>
      </c>
      <c r="C360" s="242"/>
      <c r="D360" s="334"/>
    </row>
    <row r="361" spans="1:4" ht="17.5">
      <c r="A361" s="241" t="s">
        <v>493</v>
      </c>
      <c r="B361" s="242">
        <v>0</v>
      </c>
      <c r="C361" s="242"/>
      <c r="D361" s="334"/>
    </row>
    <row r="362" spans="1:4" ht="17.5">
      <c r="A362" s="238" t="s">
        <v>494</v>
      </c>
      <c r="B362" s="239">
        <v>0</v>
      </c>
      <c r="C362" s="239"/>
      <c r="D362" s="334"/>
    </row>
    <row r="363" spans="1:4" ht="17.5">
      <c r="A363" s="241" t="s">
        <v>495</v>
      </c>
      <c r="B363" s="336">
        <v>0</v>
      </c>
      <c r="C363" s="242"/>
      <c r="D363" s="334"/>
    </row>
    <row r="364" spans="1:4" ht="17.5">
      <c r="A364" s="241" t="s">
        <v>496</v>
      </c>
      <c r="B364" s="242">
        <v>0</v>
      </c>
      <c r="C364" s="242"/>
      <c r="D364" s="334"/>
    </row>
    <row r="365" spans="1:4" ht="17.5">
      <c r="A365" s="337" t="s">
        <v>497</v>
      </c>
      <c r="B365" s="109">
        <v>0</v>
      </c>
      <c r="C365" s="336"/>
      <c r="D365" s="334"/>
    </row>
    <row r="366" spans="1:4" ht="17.5">
      <c r="A366" s="337" t="s">
        <v>498</v>
      </c>
      <c r="B366" s="336">
        <v>0</v>
      </c>
      <c r="C366" s="336"/>
      <c r="D366" s="334"/>
    </row>
    <row r="367" spans="1:4" ht="17.5">
      <c r="A367" s="238" t="s">
        <v>499</v>
      </c>
      <c r="B367" s="239">
        <v>0</v>
      </c>
      <c r="C367" s="239"/>
      <c r="D367" s="334"/>
    </row>
    <row r="368" spans="1:4" ht="17.5">
      <c r="A368" s="238" t="s">
        <v>500</v>
      </c>
      <c r="B368" s="239">
        <v>0</v>
      </c>
      <c r="C368" s="239"/>
      <c r="D368" s="334"/>
    </row>
    <row r="369" spans="1:4" ht="17.5">
      <c r="A369" s="241" t="s">
        <v>501</v>
      </c>
      <c r="B369" s="242">
        <v>0</v>
      </c>
      <c r="C369" s="242"/>
      <c r="D369" s="334"/>
    </row>
    <row r="370" spans="1:4" ht="17.5">
      <c r="A370" s="241" t="s">
        <v>502</v>
      </c>
      <c r="B370" s="242">
        <v>0</v>
      </c>
      <c r="C370" s="242"/>
      <c r="D370" s="334"/>
    </row>
    <row r="371" spans="1:4" ht="17.5">
      <c r="A371" s="241" t="s">
        <v>503</v>
      </c>
      <c r="B371" s="242">
        <v>0</v>
      </c>
      <c r="C371" s="242"/>
      <c r="D371" s="334"/>
    </row>
    <row r="372" spans="1:4" ht="17.5">
      <c r="A372" s="241" t="s">
        <v>504</v>
      </c>
      <c r="B372" s="242">
        <v>0</v>
      </c>
      <c r="C372" s="242">
        <v>7</v>
      </c>
      <c r="D372" s="334"/>
    </row>
    <row r="373" spans="1:4" ht="17.5">
      <c r="A373" s="238" t="s">
        <v>505</v>
      </c>
      <c r="B373" s="239">
        <v>0</v>
      </c>
      <c r="C373" s="239"/>
      <c r="D373" s="334"/>
    </row>
    <row r="374" spans="1:4" ht="17.5">
      <c r="A374" s="241" t="s">
        <v>506</v>
      </c>
      <c r="B374" s="242">
        <v>0</v>
      </c>
      <c r="C374" s="242"/>
      <c r="D374" s="334"/>
    </row>
    <row r="375" spans="1:4" ht="17.5">
      <c r="A375" s="241" t="s">
        <v>507</v>
      </c>
      <c r="B375" s="242">
        <v>0</v>
      </c>
      <c r="C375" s="242"/>
      <c r="D375" s="334"/>
    </row>
    <row r="376" spans="1:4" ht="17.5">
      <c r="A376" s="241" t="s">
        <v>508</v>
      </c>
      <c r="B376" s="242">
        <v>0</v>
      </c>
      <c r="C376" s="242"/>
      <c r="D376" s="334"/>
    </row>
    <row r="377" spans="1:4" ht="17.5">
      <c r="A377" s="241" t="s">
        <v>509</v>
      </c>
      <c r="B377" s="242">
        <v>0</v>
      </c>
      <c r="C377" s="242">
        <v>7</v>
      </c>
      <c r="D377" s="334"/>
    </row>
    <row r="378" spans="1:4" ht="17.5">
      <c r="A378" s="241" t="s">
        <v>510</v>
      </c>
      <c r="B378" s="242">
        <v>0</v>
      </c>
      <c r="C378" s="242"/>
      <c r="D378" s="334"/>
    </row>
    <row r="379" spans="1:4" ht="17.5">
      <c r="A379" s="241" t="s">
        <v>511</v>
      </c>
      <c r="B379" s="242">
        <v>0</v>
      </c>
      <c r="C379" s="242"/>
      <c r="D379" s="334"/>
    </row>
    <row r="380" spans="1:4" ht="17.5">
      <c r="A380" s="241" t="s">
        <v>512</v>
      </c>
      <c r="B380" s="242">
        <v>0</v>
      </c>
      <c r="C380" s="242"/>
      <c r="D380" s="334"/>
    </row>
    <row r="381" spans="1:4" ht="17.5">
      <c r="A381" s="241" t="s">
        <v>513</v>
      </c>
      <c r="B381" s="242">
        <v>0</v>
      </c>
      <c r="C381" s="242"/>
      <c r="D381" s="334"/>
    </row>
    <row r="382" spans="1:4" ht="17.5">
      <c r="A382" s="238" t="s">
        <v>514</v>
      </c>
      <c r="B382" s="239">
        <v>0</v>
      </c>
      <c r="C382" s="239"/>
      <c r="D382" s="334"/>
    </row>
    <row r="383" spans="1:4" ht="17.5">
      <c r="A383" s="241" t="s">
        <v>515</v>
      </c>
      <c r="B383" s="242">
        <v>0</v>
      </c>
      <c r="C383" s="242"/>
      <c r="D383" s="334"/>
    </row>
    <row r="384" spans="1:4" ht="17.5">
      <c r="A384" s="241" t="s">
        <v>516</v>
      </c>
      <c r="B384" s="242">
        <v>0</v>
      </c>
      <c r="C384" s="242"/>
      <c r="D384" s="334"/>
    </row>
    <row r="385" spans="1:4" ht="17.5">
      <c r="A385" s="241" t="s">
        <v>517</v>
      </c>
      <c r="B385" s="242">
        <v>0</v>
      </c>
      <c r="C385" s="242"/>
      <c r="D385" s="334"/>
    </row>
    <row r="386" spans="1:4" ht="17.5">
      <c r="A386" s="241" t="s">
        <v>518</v>
      </c>
      <c r="B386" s="242">
        <v>0</v>
      </c>
      <c r="C386" s="242"/>
      <c r="D386" s="334"/>
    </row>
    <row r="387" spans="1:4" ht="17.5">
      <c r="A387" s="241" t="s">
        <v>519</v>
      </c>
      <c r="B387" s="242">
        <v>0</v>
      </c>
      <c r="C387" s="242"/>
      <c r="D387" s="334"/>
    </row>
    <row r="388" spans="1:4" ht="17.5">
      <c r="A388" s="238" t="s">
        <v>520</v>
      </c>
      <c r="B388" s="239">
        <v>0</v>
      </c>
      <c r="C388" s="239"/>
      <c r="D388" s="334"/>
    </row>
    <row r="389" spans="1:4" ht="17.5">
      <c r="A389" s="241" t="s">
        <v>521</v>
      </c>
      <c r="B389" s="242">
        <v>0</v>
      </c>
      <c r="C389" s="242"/>
      <c r="D389" s="334"/>
    </row>
    <row r="390" spans="1:4" ht="17.5">
      <c r="A390" s="241" t="s">
        <v>522</v>
      </c>
      <c r="B390" s="242">
        <v>0</v>
      </c>
      <c r="C390" s="242"/>
      <c r="D390" s="334"/>
    </row>
    <row r="391" spans="1:4" ht="17.5">
      <c r="A391" s="241" t="s">
        <v>523</v>
      </c>
      <c r="B391" s="242">
        <v>0</v>
      </c>
      <c r="C391" s="242"/>
      <c r="D391" s="334"/>
    </row>
    <row r="392" spans="1:4" ht="17.5">
      <c r="A392" s="241" t="s">
        <v>524</v>
      </c>
      <c r="B392" s="242">
        <v>0</v>
      </c>
      <c r="C392" s="242"/>
      <c r="D392" s="334"/>
    </row>
    <row r="393" spans="1:4" ht="17.5">
      <c r="A393" s="241" t="s">
        <v>525</v>
      </c>
      <c r="B393" s="242">
        <v>0</v>
      </c>
      <c r="C393" s="242"/>
      <c r="D393" s="334"/>
    </row>
    <row r="394" spans="1:4" ht="17.5">
      <c r="A394" s="238" t="s">
        <v>526</v>
      </c>
      <c r="B394" s="239">
        <v>0</v>
      </c>
      <c r="C394" s="239"/>
      <c r="D394" s="334"/>
    </row>
    <row r="395" spans="1:4" ht="17.5">
      <c r="A395" s="241" t="s">
        <v>527</v>
      </c>
      <c r="B395" s="242">
        <v>0</v>
      </c>
      <c r="C395" s="242"/>
      <c r="D395" s="334"/>
    </row>
    <row r="396" spans="1:4" ht="17.5">
      <c r="A396" s="241" t="s">
        <v>528</v>
      </c>
      <c r="B396" s="242">
        <v>0</v>
      </c>
      <c r="C396" s="242"/>
      <c r="D396" s="334"/>
    </row>
    <row r="397" spans="1:4" ht="17.5">
      <c r="A397" s="241" t="s">
        <v>529</v>
      </c>
      <c r="B397" s="242">
        <v>0</v>
      </c>
      <c r="C397" s="242"/>
      <c r="D397" s="334"/>
    </row>
    <row r="398" spans="1:4" ht="17.5">
      <c r="A398" s="238" t="s">
        <v>530</v>
      </c>
      <c r="B398" s="239">
        <v>0</v>
      </c>
      <c r="C398" s="239"/>
      <c r="D398" s="334"/>
    </row>
    <row r="399" spans="1:4" ht="17.5">
      <c r="A399" s="241" t="s">
        <v>531</v>
      </c>
      <c r="B399" s="242">
        <v>0</v>
      </c>
      <c r="C399" s="242"/>
      <c r="D399" s="334"/>
    </row>
    <row r="400" spans="1:4" ht="17.5">
      <c r="A400" s="241" t="s">
        <v>532</v>
      </c>
      <c r="B400" s="242">
        <v>0</v>
      </c>
      <c r="C400" s="242"/>
      <c r="D400" s="334"/>
    </row>
    <row r="401" spans="1:4" ht="17.5">
      <c r="A401" s="241" t="s">
        <v>533</v>
      </c>
      <c r="B401" s="242">
        <v>0</v>
      </c>
      <c r="C401" s="242"/>
      <c r="D401" s="334"/>
    </row>
    <row r="402" spans="1:4" ht="17.5">
      <c r="A402" s="238" t="s">
        <v>534</v>
      </c>
      <c r="B402" s="239">
        <v>0</v>
      </c>
      <c r="C402" s="239"/>
      <c r="D402" s="334"/>
    </row>
    <row r="403" spans="1:4" ht="17.5">
      <c r="A403" s="241" t="s">
        <v>535</v>
      </c>
      <c r="B403" s="242">
        <v>0</v>
      </c>
      <c r="C403" s="242"/>
      <c r="D403" s="334"/>
    </row>
    <row r="404" spans="1:4" ht="17.5">
      <c r="A404" s="241" t="s">
        <v>536</v>
      </c>
      <c r="B404" s="242">
        <v>0</v>
      </c>
      <c r="C404" s="242"/>
      <c r="D404" s="334"/>
    </row>
    <row r="405" spans="1:4" ht="17.5">
      <c r="A405" s="241" t="s">
        <v>537</v>
      </c>
      <c r="B405" s="242">
        <v>0</v>
      </c>
      <c r="C405" s="242"/>
      <c r="D405" s="334"/>
    </row>
    <row r="406" spans="1:4" ht="17.5">
      <c r="A406" s="238" t="s">
        <v>538</v>
      </c>
      <c r="B406" s="239">
        <v>0</v>
      </c>
      <c r="C406" s="239"/>
      <c r="D406" s="334"/>
    </row>
    <row r="407" spans="1:4" ht="17.5">
      <c r="A407" s="241" t="s">
        <v>539</v>
      </c>
      <c r="B407" s="242">
        <v>0</v>
      </c>
      <c r="C407" s="242"/>
      <c r="D407" s="334"/>
    </row>
    <row r="408" spans="1:4" ht="17.5">
      <c r="A408" s="241" t="s">
        <v>540</v>
      </c>
      <c r="B408" s="242">
        <v>0</v>
      </c>
      <c r="C408" s="242"/>
      <c r="D408" s="334"/>
    </row>
    <row r="409" spans="1:4" ht="17.5">
      <c r="A409" s="241" t="s">
        <v>541</v>
      </c>
      <c r="B409" s="242">
        <v>0</v>
      </c>
      <c r="C409" s="242"/>
      <c r="D409" s="334"/>
    </row>
    <row r="410" spans="1:4" ht="17.5">
      <c r="A410" s="241" t="s">
        <v>542</v>
      </c>
      <c r="B410" s="242">
        <v>0</v>
      </c>
      <c r="C410" s="242"/>
      <c r="D410" s="334"/>
    </row>
    <row r="411" spans="1:4" ht="17.5">
      <c r="A411" s="241" t="s">
        <v>543</v>
      </c>
      <c r="B411" s="242">
        <v>0</v>
      </c>
      <c r="C411" s="242"/>
      <c r="D411" s="334"/>
    </row>
    <row r="412" spans="1:4" ht="17.5">
      <c r="A412" s="238" t="s">
        <v>544</v>
      </c>
      <c r="B412" s="239">
        <v>0</v>
      </c>
      <c r="C412" s="239"/>
      <c r="D412" s="334"/>
    </row>
    <row r="413" spans="1:4" s="325" customFormat="1" ht="17.5">
      <c r="A413" s="241" t="s">
        <v>545</v>
      </c>
      <c r="B413" s="242">
        <v>0</v>
      </c>
      <c r="C413" s="242"/>
      <c r="D413" s="334"/>
    </row>
    <row r="414" spans="1:4" ht="17.5">
      <c r="A414" s="241" t="s">
        <v>546</v>
      </c>
      <c r="B414" s="242">
        <v>0</v>
      </c>
      <c r="C414" s="242"/>
      <c r="D414" s="334"/>
    </row>
    <row r="415" spans="1:4" ht="17.5">
      <c r="A415" s="241" t="s">
        <v>547</v>
      </c>
      <c r="B415" s="242">
        <v>0</v>
      </c>
      <c r="C415" s="242"/>
      <c r="D415" s="334"/>
    </row>
    <row r="416" spans="1:4" s="325" customFormat="1" ht="17.5">
      <c r="A416" s="241" t="s">
        <v>548</v>
      </c>
      <c r="B416" s="242">
        <v>0</v>
      </c>
      <c r="C416" s="242"/>
      <c r="D416" s="334"/>
    </row>
    <row r="417" spans="1:4" ht="17.5">
      <c r="A417" s="241" t="s">
        <v>549</v>
      </c>
      <c r="B417" s="242">
        <v>0</v>
      </c>
      <c r="C417" s="242"/>
      <c r="D417" s="334"/>
    </row>
    <row r="418" spans="1:4" ht="17.5">
      <c r="A418" s="241" t="s">
        <v>550</v>
      </c>
      <c r="B418" s="242">
        <v>0</v>
      </c>
      <c r="C418" s="242"/>
      <c r="D418" s="334"/>
    </row>
    <row r="419" spans="1:4" ht="17.5">
      <c r="A419" s="238" t="s">
        <v>551</v>
      </c>
      <c r="B419" s="239">
        <v>0</v>
      </c>
      <c r="C419" s="239"/>
      <c r="D419" s="334"/>
    </row>
    <row r="420" spans="1:4" ht="17.5">
      <c r="A420" s="241" t="s">
        <v>552</v>
      </c>
      <c r="B420" s="242">
        <v>732</v>
      </c>
      <c r="C420" s="242">
        <v>0</v>
      </c>
      <c r="D420" s="334">
        <v>-1</v>
      </c>
    </row>
    <row r="421" spans="1:4" ht="17.5">
      <c r="A421" s="335" t="s">
        <v>553</v>
      </c>
      <c r="B421" s="336">
        <v>732</v>
      </c>
      <c r="C421" s="336">
        <v>0</v>
      </c>
      <c r="D421" s="334">
        <v>-1</v>
      </c>
    </row>
    <row r="422" spans="1:4" ht="17.5">
      <c r="A422" s="335" t="s">
        <v>554</v>
      </c>
      <c r="B422" s="336">
        <v>0</v>
      </c>
      <c r="C422" s="336"/>
      <c r="D422" s="334"/>
    </row>
    <row r="423" spans="1:4" ht="17.5">
      <c r="A423" s="238" t="s">
        <v>555</v>
      </c>
      <c r="B423" s="239">
        <v>16038</v>
      </c>
      <c r="C423" s="239">
        <v>18654</v>
      </c>
      <c r="D423" s="334">
        <v>0.16</v>
      </c>
    </row>
    <row r="424" spans="1:4" ht="17.5">
      <c r="A424" s="238" t="s">
        <v>556</v>
      </c>
      <c r="B424" s="239">
        <v>0</v>
      </c>
      <c r="C424" s="239">
        <v>0</v>
      </c>
      <c r="D424" s="334"/>
    </row>
    <row r="425" spans="1:4" ht="17.5">
      <c r="A425" s="241" t="s">
        <v>557</v>
      </c>
      <c r="B425" s="242">
        <v>0</v>
      </c>
      <c r="C425" s="242"/>
      <c r="D425" s="334"/>
    </row>
    <row r="426" spans="1:4" ht="17.5">
      <c r="A426" s="241" t="s">
        <v>558</v>
      </c>
      <c r="B426" s="242">
        <v>0</v>
      </c>
      <c r="C426" s="242">
        <v>0</v>
      </c>
      <c r="D426" s="334"/>
    </row>
    <row r="427" spans="1:4" ht="17.5">
      <c r="A427" s="241" t="s">
        <v>559</v>
      </c>
      <c r="B427" s="242">
        <v>0</v>
      </c>
      <c r="C427" s="242"/>
      <c r="D427" s="334"/>
    </row>
    <row r="428" spans="1:4" ht="17.5">
      <c r="A428" s="241" t="s">
        <v>560</v>
      </c>
      <c r="B428" s="242">
        <v>0</v>
      </c>
      <c r="C428" s="242"/>
      <c r="D428" s="334"/>
    </row>
    <row r="429" spans="1:4" ht="17.5">
      <c r="A429" s="238" t="s">
        <v>561</v>
      </c>
      <c r="B429" s="239">
        <v>11893</v>
      </c>
      <c r="C429" s="239">
        <v>14637</v>
      </c>
      <c r="D429" s="334">
        <v>0.23</v>
      </c>
    </row>
    <row r="430" spans="1:4" ht="17.5">
      <c r="A430" s="241" t="s">
        <v>562</v>
      </c>
      <c r="B430" s="242">
        <v>94</v>
      </c>
      <c r="C430" s="242">
        <v>64</v>
      </c>
      <c r="D430" s="334">
        <v>-0.32</v>
      </c>
    </row>
    <row r="431" spans="1:4" ht="17.5">
      <c r="A431" s="241" t="s">
        <v>563</v>
      </c>
      <c r="B431" s="242">
        <v>4851</v>
      </c>
      <c r="C431" s="242">
        <v>5572</v>
      </c>
      <c r="D431" s="334">
        <v>0.15</v>
      </c>
    </row>
    <row r="432" spans="1:4" ht="17.5">
      <c r="A432" s="241" t="s">
        <v>564</v>
      </c>
      <c r="B432" s="242">
        <v>4090</v>
      </c>
      <c r="C432" s="242">
        <v>7121</v>
      </c>
      <c r="D432" s="334">
        <v>0.74</v>
      </c>
    </row>
    <row r="433" spans="1:4" ht="17.5">
      <c r="A433" s="241" t="s">
        <v>565</v>
      </c>
      <c r="B433" s="242">
        <v>2641</v>
      </c>
      <c r="C433" s="242">
        <v>1880</v>
      </c>
      <c r="D433" s="334">
        <v>-0.28999999999999998</v>
      </c>
    </row>
    <row r="434" spans="1:4" ht="17.5">
      <c r="A434" s="241" t="s">
        <v>566</v>
      </c>
      <c r="B434" s="242">
        <v>4</v>
      </c>
      <c r="C434" s="242"/>
      <c r="D434" s="334">
        <v>-1</v>
      </c>
    </row>
    <row r="435" spans="1:4" ht="17.5">
      <c r="A435" s="241" t="s">
        <v>567</v>
      </c>
      <c r="B435" s="242">
        <v>0</v>
      </c>
      <c r="C435" s="242"/>
      <c r="D435" s="334"/>
    </row>
    <row r="436" spans="1:4" ht="17.5">
      <c r="A436" s="338" t="s">
        <v>568</v>
      </c>
      <c r="B436" s="242">
        <v>0</v>
      </c>
      <c r="C436" s="242"/>
      <c r="D436" s="334"/>
    </row>
    <row r="437" spans="1:4" ht="17.5">
      <c r="A437" s="241" t="s">
        <v>569</v>
      </c>
      <c r="B437" s="242">
        <v>213</v>
      </c>
      <c r="C437" s="242"/>
      <c r="D437" s="334">
        <v>-1</v>
      </c>
    </row>
    <row r="438" spans="1:4" ht="17.5">
      <c r="A438" s="238" t="s">
        <v>570</v>
      </c>
      <c r="B438" s="239">
        <v>0</v>
      </c>
      <c r="C438" s="239"/>
      <c r="D438" s="334"/>
    </row>
    <row r="439" spans="1:4" ht="17.5">
      <c r="A439" s="241" t="s">
        <v>571</v>
      </c>
      <c r="B439" s="242">
        <v>0</v>
      </c>
      <c r="C439" s="242"/>
      <c r="D439" s="334"/>
    </row>
    <row r="440" spans="1:4" ht="17.5">
      <c r="A440" s="241" t="s">
        <v>572</v>
      </c>
      <c r="B440" s="242">
        <v>0</v>
      </c>
      <c r="C440" s="242"/>
      <c r="D440" s="334"/>
    </row>
    <row r="441" spans="1:4" ht="17.5">
      <c r="A441" s="241" t="s">
        <v>573</v>
      </c>
      <c r="B441" s="242">
        <v>0</v>
      </c>
      <c r="C441" s="242"/>
      <c r="D441" s="334"/>
    </row>
    <row r="442" spans="1:4" ht="17.5">
      <c r="A442" s="241" t="s">
        <v>574</v>
      </c>
      <c r="B442" s="242">
        <v>0</v>
      </c>
      <c r="C442" s="242"/>
      <c r="D442" s="334"/>
    </row>
    <row r="443" spans="1:4" ht="17.5">
      <c r="A443" s="241" t="s">
        <v>575</v>
      </c>
      <c r="B443" s="242">
        <v>0</v>
      </c>
      <c r="C443" s="242"/>
      <c r="D443" s="334"/>
    </row>
    <row r="444" spans="1:4" ht="17.5">
      <c r="A444" s="238" t="s">
        <v>576</v>
      </c>
      <c r="B444" s="239">
        <v>0</v>
      </c>
      <c r="C444" s="239"/>
      <c r="D444" s="334"/>
    </row>
    <row r="445" spans="1:4" ht="17.5">
      <c r="A445" s="241" t="s">
        <v>577</v>
      </c>
      <c r="B445" s="242">
        <v>0</v>
      </c>
      <c r="C445" s="242"/>
      <c r="D445" s="334"/>
    </row>
    <row r="446" spans="1:4" ht="17.5">
      <c r="A446" s="241" t="s">
        <v>578</v>
      </c>
      <c r="B446" s="242">
        <v>0</v>
      </c>
      <c r="C446" s="242"/>
      <c r="D446" s="334"/>
    </row>
    <row r="447" spans="1:4" ht="17.5">
      <c r="A447" s="241" t="s">
        <v>579</v>
      </c>
      <c r="B447" s="242">
        <v>0</v>
      </c>
      <c r="C447" s="242"/>
      <c r="D447" s="334"/>
    </row>
    <row r="448" spans="1:4" ht="17.5">
      <c r="A448" s="241" t="s">
        <v>580</v>
      </c>
      <c r="B448" s="242">
        <v>0</v>
      </c>
      <c r="C448" s="242"/>
      <c r="D448" s="334"/>
    </row>
    <row r="449" spans="1:4" ht="17.5">
      <c r="A449" s="238" t="s">
        <v>581</v>
      </c>
      <c r="B449" s="239">
        <v>0</v>
      </c>
      <c r="C449" s="239"/>
      <c r="D449" s="334"/>
    </row>
    <row r="450" spans="1:4" ht="17.5">
      <c r="A450" s="241" t="s">
        <v>582</v>
      </c>
      <c r="B450" s="242">
        <v>0</v>
      </c>
      <c r="C450" s="242"/>
      <c r="D450" s="334"/>
    </row>
    <row r="451" spans="1:4" ht="17.5">
      <c r="A451" s="241" t="s">
        <v>583</v>
      </c>
      <c r="B451" s="242">
        <v>0</v>
      </c>
      <c r="C451" s="242"/>
      <c r="D451" s="334"/>
    </row>
    <row r="452" spans="1:4" ht="17.5">
      <c r="A452" s="241" t="s">
        <v>584</v>
      </c>
      <c r="B452" s="242">
        <v>0</v>
      </c>
      <c r="C452" s="242"/>
      <c r="D452" s="334"/>
    </row>
    <row r="453" spans="1:4" ht="17.5">
      <c r="A453" s="241" t="s">
        <v>585</v>
      </c>
      <c r="B453" s="242">
        <v>0</v>
      </c>
      <c r="C453" s="242"/>
      <c r="D453" s="334"/>
    </row>
    <row r="454" spans="1:4" ht="17.5">
      <c r="A454" s="238" t="s">
        <v>586</v>
      </c>
      <c r="B454" s="239">
        <v>0</v>
      </c>
      <c r="C454" s="239"/>
      <c r="D454" s="334"/>
    </row>
    <row r="455" spans="1:4" ht="17.5">
      <c r="A455" s="241" t="s">
        <v>587</v>
      </c>
      <c r="B455" s="242">
        <v>0</v>
      </c>
      <c r="C455" s="242"/>
      <c r="D455" s="334"/>
    </row>
    <row r="456" spans="1:4" ht="17.5">
      <c r="A456" s="241" t="s">
        <v>588</v>
      </c>
      <c r="B456" s="242">
        <v>0</v>
      </c>
      <c r="C456" s="242"/>
      <c r="D456" s="334"/>
    </row>
    <row r="457" spans="1:4" ht="17.5">
      <c r="A457" s="241" t="s">
        <v>589</v>
      </c>
      <c r="B457" s="242">
        <v>0</v>
      </c>
      <c r="C457" s="242"/>
      <c r="D457" s="334"/>
    </row>
    <row r="458" spans="1:4" ht="17.5">
      <c r="A458" s="241" t="s">
        <v>590</v>
      </c>
      <c r="B458" s="242">
        <v>0</v>
      </c>
      <c r="C458" s="242"/>
      <c r="D458" s="334"/>
    </row>
    <row r="459" spans="1:4" ht="17.5">
      <c r="A459" s="238" t="s">
        <v>591</v>
      </c>
      <c r="B459" s="239">
        <v>0</v>
      </c>
      <c r="C459" s="239">
        <v>0</v>
      </c>
      <c r="D459" s="334"/>
    </row>
    <row r="460" spans="1:4" ht="17.5">
      <c r="A460" s="241" t="s">
        <v>592</v>
      </c>
      <c r="B460" s="242">
        <v>0</v>
      </c>
      <c r="C460" s="242"/>
      <c r="D460" s="334"/>
    </row>
    <row r="461" spans="1:4" ht="17.5">
      <c r="A461" s="241" t="s">
        <v>593</v>
      </c>
      <c r="B461" s="242">
        <v>0</v>
      </c>
      <c r="C461" s="242"/>
      <c r="D461" s="334"/>
    </row>
    <row r="462" spans="1:4" ht="17.5">
      <c r="A462" s="241" t="s">
        <v>594</v>
      </c>
      <c r="B462" s="242">
        <v>0</v>
      </c>
      <c r="C462" s="242"/>
      <c r="D462" s="334"/>
    </row>
    <row r="463" spans="1:4" ht="17.5">
      <c r="A463" s="241" t="s">
        <v>595</v>
      </c>
      <c r="B463" s="242">
        <v>0</v>
      </c>
      <c r="C463" s="242">
        <v>0</v>
      </c>
      <c r="D463" s="334"/>
    </row>
    <row r="464" spans="1:4" ht="17.5">
      <c r="A464" s="241" t="s">
        <v>596</v>
      </c>
      <c r="B464" s="242">
        <v>0</v>
      </c>
      <c r="C464" s="242"/>
      <c r="D464" s="334"/>
    </row>
    <row r="465" spans="1:4" ht="17.5">
      <c r="A465" s="241" t="s">
        <v>597</v>
      </c>
      <c r="B465" s="242">
        <v>0</v>
      </c>
      <c r="C465" s="242"/>
      <c r="D465" s="334"/>
    </row>
    <row r="466" spans="1:4" ht="17.5">
      <c r="A466" s="238" t="s">
        <v>598</v>
      </c>
      <c r="B466" s="239">
        <v>0</v>
      </c>
      <c r="C466" s="239"/>
      <c r="D466" s="334"/>
    </row>
    <row r="467" spans="1:4" ht="17.5">
      <c r="A467" s="241" t="s">
        <v>599</v>
      </c>
      <c r="B467" s="242">
        <v>0</v>
      </c>
      <c r="C467" s="242"/>
      <c r="D467" s="334"/>
    </row>
    <row r="468" spans="1:4" ht="17.5">
      <c r="A468" s="241" t="s">
        <v>600</v>
      </c>
      <c r="B468" s="242">
        <v>0</v>
      </c>
      <c r="C468" s="242"/>
      <c r="D468" s="334"/>
    </row>
    <row r="469" spans="1:4" ht="17.5">
      <c r="A469" s="241" t="s">
        <v>601</v>
      </c>
      <c r="B469" s="242">
        <v>2550</v>
      </c>
      <c r="C469" s="242">
        <v>3184</v>
      </c>
      <c r="D469" s="334">
        <v>0.25</v>
      </c>
    </row>
    <row r="470" spans="1:4" ht="17.5">
      <c r="A470" s="238" t="s">
        <v>602</v>
      </c>
      <c r="B470" s="239">
        <v>2420</v>
      </c>
      <c r="C470" s="239"/>
      <c r="D470" s="334">
        <v>-1</v>
      </c>
    </row>
    <row r="471" spans="1:4" ht="17.5">
      <c r="A471" s="241" t="s">
        <v>603</v>
      </c>
      <c r="B471" s="242">
        <v>0</v>
      </c>
      <c r="C471" s="242"/>
      <c r="D471" s="334"/>
    </row>
    <row r="472" spans="1:4" ht="17.5">
      <c r="A472" s="241" t="s">
        <v>604</v>
      </c>
      <c r="B472" s="242">
        <v>0</v>
      </c>
      <c r="C472" s="242">
        <v>3184</v>
      </c>
      <c r="D472" s="334"/>
    </row>
    <row r="473" spans="1:4" ht="17.5">
      <c r="A473" s="241" t="s">
        <v>605</v>
      </c>
      <c r="B473" s="242">
        <v>0</v>
      </c>
      <c r="C473" s="242">
        <v>0</v>
      </c>
      <c r="D473" s="334"/>
    </row>
    <row r="474" spans="1:4" ht="17.5">
      <c r="A474" s="238" t="s">
        <v>606</v>
      </c>
      <c r="B474" s="239">
        <v>0</v>
      </c>
      <c r="C474" s="239">
        <v>0</v>
      </c>
      <c r="D474" s="334"/>
    </row>
    <row r="475" spans="1:4" ht="17.5">
      <c r="A475" s="241" t="s">
        <v>607</v>
      </c>
      <c r="B475" s="242">
        <v>130</v>
      </c>
      <c r="C475" s="242"/>
      <c r="D475" s="334">
        <v>-1</v>
      </c>
    </row>
    <row r="476" spans="1:4" ht="17.5">
      <c r="A476" s="241" t="s">
        <v>608</v>
      </c>
      <c r="B476" s="242">
        <v>1435</v>
      </c>
      <c r="C476" s="242">
        <v>833</v>
      </c>
      <c r="D476" s="334">
        <v>-0.42</v>
      </c>
    </row>
    <row r="477" spans="1:4" ht="17.5">
      <c r="A477" s="241" t="s">
        <v>609</v>
      </c>
      <c r="B477" s="242">
        <v>1435</v>
      </c>
      <c r="C477" s="242">
        <v>833</v>
      </c>
      <c r="D477" s="334">
        <v>-0.42</v>
      </c>
    </row>
    <row r="478" spans="1:4" ht="17.5">
      <c r="A478" s="241" t="s">
        <v>610</v>
      </c>
      <c r="B478" s="242">
        <v>1969</v>
      </c>
      <c r="C478" s="242">
        <v>2101</v>
      </c>
      <c r="D478" s="334">
        <v>7.0000000000000007E-2</v>
      </c>
    </row>
    <row r="479" spans="1:4" ht="17.5">
      <c r="A479" s="337" t="s">
        <v>611</v>
      </c>
      <c r="B479" s="336">
        <v>0</v>
      </c>
      <c r="C479" s="336">
        <v>101</v>
      </c>
      <c r="D479" s="334"/>
    </row>
    <row r="480" spans="1:4" ht="17.5">
      <c r="A480" s="238" t="s">
        <v>612</v>
      </c>
      <c r="B480" s="239">
        <v>0</v>
      </c>
      <c r="C480" s="239">
        <v>0</v>
      </c>
      <c r="D480" s="334"/>
    </row>
    <row r="481" spans="1:4" ht="17.5">
      <c r="A481" s="238" t="s">
        <v>613</v>
      </c>
      <c r="B481" s="239">
        <v>0</v>
      </c>
      <c r="C481" s="239">
        <v>0</v>
      </c>
      <c r="D481" s="334"/>
    </row>
    <row r="482" spans="1:4" ht="17.5">
      <c r="A482" s="241" t="s">
        <v>614</v>
      </c>
      <c r="B482" s="242">
        <v>0</v>
      </c>
      <c r="C482" s="242">
        <v>0</v>
      </c>
      <c r="D482" s="334"/>
    </row>
    <row r="483" spans="1:4" ht="17.5">
      <c r="A483" s="241" t="s">
        <v>615</v>
      </c>
      <c r="B483" s="242">
        <v>0</v>
      </c>
      <c r="C483" s="242">
        <v>101</v>
      </c>
      <c r="D483" s="334"/>
    </row>
    <row r="484" spans="1:4" ht="17.5">
      <c r="A484" s="241" t="s">
        <v>616</v>
      </c>
      <c r="B484" s="242">
        <v>0</v>
      </c>
      <c r="C484" s="242">
        <v>0</v>
      </c>
      <c r="D484" s="334"/>
    </row>
    <row r="485" spans="1:4" ht="17.5">
      <c r="A485" s="241" t="s">
        <v>617</v>
      </c>
      <c r="B485" s="242">
        <v>0</v>
      </c>
      <c r="C485" s="242">
        <v>0</v>
      </c>
      <c r="D485" s="334"/>
    </row>
    <row r="486" spans="1:4" ht="17.5">
      <c r="A486" s="241" t="s">
        <v>618</v>
      </c>
      <c r="B486" s="242">
        <v>0</v>
      </c>
      <c r="C486" s="242">
        <v>0</v>
      </c>
      <c r="D486" s="334"/>
    </row>
    <row r="487" spans="1:4" ht="17.5">
      <c r="A487" s="241" t="s">
        <v>619</v>
      </c>
      <c r="B487" s="242">
        <v>0</v>
      </c>
      <c r="C487" s="242">
        <v>0</v>
      </c>
      <c r="D487" s="334"/>
    </row>
    <row r="488" spans="1:4" ht="17.5">
      <c r="A488" s="241" t="s">
        <v>620</v>
      </c>
      <c r="B488" s="242">
        <v>0</v>
      </c>
      <c r="C488" s="242">
        <v>0</v>
      </c>
      <c r="D488" s="334"/>
    </row>
    <row r="489" spans="1:4" ht="17.5">
      <c r="A489" s="241" t="s">
        <v>621</v>
      </c>
      <c r="B489" s="242">
        <v>0</v>
      </c>
      <c r="C489" s="242">
        <v>0</v>
      </c>
      <c r="D489" s="334"/>
    </row>
    <row r="490" spans="1:4" ht="17.5">
      <c r="A490" s="241" t="s">
        <v>622</v>
      </c>
      <c r="B490" s="242">
        <v>0</v>
      </c>
      <c r="C490" s="242">
        <v>0</v>
      </c>
      <c r="D490" s="334"/>
    </row>
    <row r="491" spans="1:4" ht="17.5">
      <c r="A491" s="241" t="s">
        <v>623</v>
      </c>
      <c r="B491" s="242">
        <v>0</v>
      </c>
      <c r="C491" s="242">
        <v>0</v>
      </c>
      <c r="D491" s="334"/>
    </row>
    <row r="492" spans="1:4" ht="17.5">
      <c r="A492" s="241" t="s">
        <v>624</v>
      </c>
      <c r="B492" s="242">
        <v>0</v>
      </c>
      <c r="C492" s="242"/>
      <c r="D492" s="334"/>
    </row>
    <row r="493" spans="1:4" ht="17.5">
      <c r="A493" s="241" t="s">
        <v>625</v>
      </c>
      <c r="B493" s="242">
        <v>0</v>
      </c>
      <c r="C493" s="242">
        <v>0</v>
      </c>
      <c r="D493" s="334"/>
    </row>
    <row r="494" spans="1:4" ht="17.5">
      <c r="A494" s="241" t="s">
        <v>626</v>
      </c>
      <c r="B494" s="242">
        <v>0</v>
      </c>
      <c r="C494" s="242">
        <v>0</v>
      </c>
      <c r="D494" s="334"/>
    </row>
    <row r="495" spans="1:4" ht="17.5">
      <c r="A495" s="241" t="s">
        <v>627</v>
      </c>
      <c r="B495" s="242">
        <v>0</v>
      </c>
      <c r="C495" s="242">
        <v>0</v>
      </c>
      <c r="D495" s="334"/>
    </row>
    <row r="496" spans="1:4" ht="17.5">
      <c r="A496" s="241" t="s">
        <v>628</v>
      </c>
      <c r="B496" s="242">
        <v>0</v>
      </c>
      <c r="C496" s="242">
        <v>0</v>
      </c>
      <c r="D496" s="334"/>
    </row>
    <row r="497" spans="1:4" ht="17.5">
      <c r="A497" s="238" t="s">
        <v>629</v>
      </c>
      <c r="B497" s="239">
        <v>0</v>
      </c>
      <c r="C497" s="239">
        <v>0</v>
      </c>
      <c r="D497" s="334"/>
    </row>
    <row r="498" spans="1:4" ht="17.5">
      <c r="A498" s="241" t="s">
        <v>630</v>
      </c>
      <c r="B498" s="242">
        <v>0</v>
      </c>
      <c r="C498" s="242">
        <v>0</v>
      </c>
      <c r="D498" s="334"/>
    </row>
    <row r="499" spans="1:4" ht="17.5">
      <c r="A499" s="241" t="s">
        <v>631</v>
      </c>
      <c r="B499" s="242">
        <v>1939</v>
      </c>
      <c r="C499" s="242">
        <v>2000</v>
      </c>
      <c r="D499" s="334">
        <v>0.03</v>
      </c>
    </row>
    <row r="500" spans="1:4" ht="17.5">
      <c r="A500" s="241" t="s">
        <v>632</v>
      </c>
      <c r="B500" s="242">
        <v>0</v>
      </c>
      <c r="C500" s="242">
        <v>0</v>
      </c>
      <c r="D500" s="334"/>
    </row>
    <row r="501" spans="1:4" ht="17.5">
      <c r="A501" s="241" t="s">
        <v>633</v>
      </c>
      <c r="B501" s="242">
        <v>0</v>
      </c>
      <c r="C501" s="242"/>
      <c r="D501" s="334"/>
    </row>
    <row r="502" spans="1:4" ht="17.5">
      <c r="A502" s="241" t="s">
        <v>634</v>
      </c>
      <c r="B502" s="242">
        <v>0</v>
      </c>
      <c r="C502" s="242"/>
      <c r="D502" s="334"/>
    </row>
    <row r="503" spans="1:4" ht="17.5">
      <c r="A503" s="241" t="s">
        <v>635</v>
      </c>
      <c r="B503" s="242">
        <v>0</v>
      </c>
      <c r="C503" s="242">
        <v>0</v>
      </c>
      <c r="D503" s="334"/>
    </row>
    <row r="504" spans="1:4" ht="17.5">
      <c r="A504" s="241" t="s">
        <v>636</v>
      </c>
      <c r="B504" s="242">
        <v>1939</v>
      </c>
      <c r="C504" s="242">
        <v>2000</v>
      </c>
      <c r="D504" s="334">
        <v>0.03</v>
      </c>
    </row>
    <row r="505" spans="1:4" ht="17.5">
      <c r="A505" s="238" t="s">
        <v>637</v>
      </c>
      <c r="B505" s="239">
        <v>0</v>
      </c>
      <c r="C505" s="239">
        <v>0</v>
      </c>
      <c r="D505" s="334"/>
    </row>
    <row r="506" spans="1:4" ht="17.5">
      <c r="A506" s="241" t="s">
        <v>638</v>
      </c>
      <c r="B506" s="242">
        <v>0</v>
      </c>
      <c r="C506" s="242">
        <v>0</v>
      </c>
      <c r="D506" s="334"/>
    </row>
    <row r="507" spans="1:4" ht="17.5">
      <c r="A507" s="241" t="s">
        <v>639</v>
      </c>
      <c r="B507" s="242">
        <v>0</v>
      </c>
      <c r="C507" s="242"/>
      <c r="D507" s="334"/>
    </row>
    <row r="508" spans="1:4" ht="17.5">
      <c r="A508" s="241" t="s">
        <v>640</v>
      </c>
      <c r="B508" s="242">
        <v>0</v>
      </c>
      <c r="C508" s="242"/>
      <c r="D508" s="334"/>
    </row>
    <row r="509" spans="1:4" ht="17.5">
      <c r="A509" s="241" t="s">
        <v>641</v>
      </c>
      <c r="B509" s="242">
        <v>0</v>
      </c>
      <c r="C509" s="242">
        <v>0</v>
      </c>
      <c r="D509" s="334"/>
    </row>
    <row r="510" spans="1:4" ht="17.5">
      <c r="A510" s="241" t="s">
        <v>642</v>
      </c>
      <c r="B510" s="242">
        <v>0</v>
      </c>
      <c r="C510" s="242">
        <v>0</v>
      </c>
      <c r="D510" s="334"/>
    </row>
    <row r="511" spans="1:4" ht="17.5">
      <c r="A511" s="241" t="s">
        <v>643</v>
      </c>
      <c r="B511" s="242">
        <v>0</v>
      </c>
      <c r="C511" s="242">
        <v>0</v>
      </c>
      <c r="D511" s="334"/>
    </row>
    <row r="512" spans="1:4" ht="17.5">
      <c r="A512" s="241" t="s">
        <v>644</v>
      </c>
      <c r="B512" s="242">
        <v>0</v>
      </c>
      <c r="C512" s="242">
        <v>0</v>
      </c>
      <c r="D512" s="334"/>
    </row>
    <row r="513" spans="1:4" ht="17.5">
      <c r="A513" s="241" t="s">
        <v>645</v>
      </c>
      <c r="B513" s="242">
        <v>0</v>
      </c>
      <c r="C513" s="242">
        <v>0</v>
      </c>
      <c r="D513" s="334"/>
    </row>
    <row r="514" spans="1:4" ht="17.5">
      <c r="A514" s="241" t="s">
        <v>646</v>
      </c>
      <c r="B514" s="242">
        <v>0</v>
      </c>
      <c r="C514" s="242">
        <v>0</v>
      </c>
      <c r="D514" s="334"/>
    </row>
    <row r="515" spans="1:4" ht="17.5">
      <c r="A515" s="241" t="s">
        <v>647</v>
      </c>
      <c r="B515" s="242">
        <v>20</v>
      </c>
      <c r="C515" s="242">
        <v>0</v>
      </c>
      <c r="D515" s="334">
        <v>-1</v>
      </c>
    </row>
    <row r="516" spans="1:4" ht="17.5">
      <c r="A516" s="238" t="s">
        <v>648</v>
      </c>
      <c r="B516" s="239">
        <v>0</v>
      </c>
      <c r="C516" s="239">
        <v>0</v>
      </c>
      <c r="D516" s="334"/>
    </row>
    <row r="517" spans="1:4" ht="17.5">
      <c r="A517" s="241" t="s">
        <v>649</v>
      </c>
      <c r="B517" s="242">
        <v>20</v>
      </c>
      <c r="C517" s="242">
        <v>0</v>
      </c>
      <c r="D517" s="334">
        <v>-1</v>
      </c>
    </row>
    <row r="518" spans="1:4" ht="17.5">
      <c r="A518" s="241" t="s">
        <v>650</v>
      </c>
      <c r="B518" s="242">
        <v>0</v>
      </c>
      <c r="C518" s="242">
        <v>0</v>
      </c>
      <c r="D518" s="334"/>
    </row>
    <row r="519" spans="1:4" ht="17.5">
      <c r="A519" s="241" t="s">
        <v>651</v>
      </c>
      <c r="B519" s="242">
        <v>0</v>
      </c>
      <c r="C519" s="242">
        <v>0</v>
      </c>
      <c r="D519" s="334"/>
    </row>
    <row r="520" spans="1:4" ht="17.5">
      <c r="A520" s="241" t="s">
        <v>652</v>
      </c>
      <c r="B520" s="242">
        <v>0</v>
      </c>
      <c r="C520" s="242">
        <v>0</v>
      </c>
      <c r="D520" s="334"/>
    </row>
    <row r="521" spans="1:4" ht="17.5">
      <c r="A521" s="241" t="s">
        <v>653</v>
      </c>
      <c r="B521" s="242">
        <v>0</v>
      </c>
      <c r="C521" s="242"/>
      <c r="D521" s="334"/>
    </row>
    <row r="522" spans="1:4" ht="17.5">
      <c r="A522" s="241" t="s">
        <v>654</v>
      </c>
      <c r="B522" s="242">
        <v>0</v>
      </c>
      <c r="C522" s="242">
        <v>0</v>
      </c>
      <c r="D522" s="334"/>
    </row>
    <row r="523" spans="1:4" ht="17.5">
      <c r="A523" s="241" t="s">
        <v>655</v>
      </c>
      <c r="B523" s="242">
        <v>0</v>
      </c>
      <c r="C523" s="242">
        <v>0</v>
      </c>
      <c r="D523" s="334"/>
    </row>
    <row r="524" spans="1:4" ht="17.5">
      <c r="A524" s="241" t="s">
        <v>656</v>
      </c>
      <c r="B524" s="242">
        <v>0</v>
      </c>
      <c r="C524" s="242">
        <v>0</v>
      </c>
      <c r="D524" s="334"/>
    </row>
    <row r="525" spans="1:4" ht="17.5">
      <c r="A525" s="238" t="s">
        <v>657</v>
      </c>
      <c r="B525" s="239">
        <v>0</v>
      </c>
      <c r="C525" s="239">
        <v>0</v>
      </c>
      <c r="D525" s="334"/>
    </row>
    <row r="526" spans="1:4" ht="17.5">
      <c r="A526" s="241" t="s">
        <v>658</v>
      </c>
      <c r="B526" s="242">
        <v>10</v>
      </c>
      <c r="C526" s="242">
        <v>0</v>
      </c>
      <c r="D526" s="334">
        <v>-1</v>
      </c>
    </row>
    <row r="527" spans="1:4" ht="17.5">
      <c r="A527" s="241" t="s">
        <v>659</v>
      </c>
      <c r="B527" s="242">
        <v>10</v>
      </c>
      <c r="C527" s="242">
        <v>0</v>
      </c>
      <c r="D527" s="334">
        <v>-1</v>
      </c>
    </row>
    <row r="528" spans="1:4" ht="17.5">
      <c r="A528" s="241" t="s">
        <v>660</v>
      </c>
      <c r="B528" s="242">
        <v>0</v>
      </c>
      <c r="C528" s="242"/>
      <c r="D528" s="334"/>
    </row>
    <row r="529" spans="1:4" ht="17.5">
      <c r="A529" s="241" t="s">
        <v>661</v>
      </c>
      <c r="B529" s="242">
        <v>0</v>
      </c>
      <c r="C529" s="242">
        <v>0</v>
      </c>
      <c r="D529" s="334"/>
    </row>
    <row r="530" spans="1:4" ht="17.5">
      <c r="A530" s="241" t="s">
        <v>662</v>
      </c>
      <c r="B530" s="242">
        <v>0</v>
      </c>
      <c r="C530" s="242"/>
      <c r="D530" s="334"/>
    </row>
    <row r="531" spans="1:4" ht="17.5">
      <c r="A531" s="241" t="s">
        <v>663</v>
      </c>
      <c r="B531" s="242">
        <v>0</v>
      </c>
      <c r="C531" s="242">
        <v>0</v>
      </c>
      <c r="D531" s="334"/>
    </row>
    <row r="532" spans="1:4" ht="17.5">
      <c r="A532" s="241" t="s">
        <v>664</v>
      </c>
      <c r="B532" s="242">
        <v>0</v>
      </c>
      <c r="C532" s="242">
        <v>0</v>
      </c>
      <c r="D532" s="334"/>
    </row>
    <row r="533" spans="1:4" ht="17.5">
      <c r="A533" s="241" t="s">
        <v>665</v>
      </c>
      <c r="B533" s="242">
        <v>0</v>
      </c>
      <c r="C533" s="242"/>
      <c r="D533" s="334"/>
    </row>
    <row r="534" spans="1:4" ht="17.5">
      <c r="A534" s="241" t="s">
        <v>666</v>
      </c>
      <c r="B534" s="242">
        <v>145</v>
      </c>
      <c r="C534" s="242">
        <v>98</v>
      </c>
      <c r="D534" s="334">
        <v>-0.32</v>
      </c>
    </row>
    <row r="535" spans="1:4" ht="17.5">
      <c r="A535" s="238" t="s">
        <v>667</v>
      </c>
      <c r="B535" s="239">
        <v>106</v>
      </c>
      <c r="C535" s="239">
        <v>98</v>
      </c>
      <c r="D535" s="334">
        <v>-0.08</v>
      </c>
    </row>
    <row r="536" spans="1:4" ht="17.5">
      <c r="A536" s="241" t="s">
        <v>668</v>
      </c>
      <c r="B536" s="242">
        <v>88</v>
      </c>
      <c r="C536" s="242">
        <v>61</v>
      </c>
      <c r="D536" s="334">
        <v>-0.31</v>
      </c>
    </row>
    <row r="537" spans="1:4" ht="17.5">
      <c r="A537" s="241" t="s">
        <v>669</v>
      </c>
      <c r="B537" s="242">
        <v>0</v>
      </c>
      <c r="C537" s="242">
        <v>0</v>
      </c>
      <c r="D537" s="334"/>
    </row>
    <row r="538" spans="1:4" ht="17.5">
      <c r="A538" s="241" t="s">
        <v>670</v>
      </c>
      <c r="B538" s="242">
        <v>0</v>
      </c>
      <c r="C538" s="242">
        <v>0</v>
      </c>
      <c r="D538" s="334"/>
    </row>
    <row r="539" spans="1:4" ht="17.5">
      <c r="A539" s="335" t="s">
        <v>671</v>
      </c>
      <c r="B539" s="336">
        <v>0</v>
      </c>
      <c r="C539" s="336">
        <v>0</v>
      </c>
      <c r="D539" s="334"/>
    </row>
    <row r="540" spans="1:4" ht="17.5">
      <c r="A540" s="238" t="s">
        <v>672</v>
      </c>
      <c r="B540" s="239">
        <v>0</v>
      </c>
      <c r="C540" s="239"/>
      <c r="D540" s="334"/>
    </row>
    <row r="541" spans="1:4" ht="17.5">
      <c r="A541" s="238" t="s">
        <v>673</v>
      </c>
      <c r="B541" s="239">
        <v>0</v>
      </c>
      <c r="C541" s="239"/>
      <c r="D541" s="334"/>
    </row>
    <row r="542" spans="1:4" ht="17.5">
      <c r="A542" s="241" t="s">
        <v>674</v>
      </c>
      <c r="B542" s="242">
        <v>0</v>
      </c>
      <c r="C542" s="242"/>
      <c r="D542" s="334"/>
    </row>
    <row r="543" spans="1:4" ht="17.5">
      <c r="A543" s="241" t="s">
        <v>675</v>
      </c>
      <c r="B543" s="242">
        <v>0</v>
      </c>
      <c r="C543" s="242"/>
      <c r="D543" s="334"/>
    </row>
    <row r="544" spans="1:4" ht="17.5">
      <c r="A544" s="241" t="s">
        <v>676</v>
      </c>
      <c r="B544" s="242">
        <v>0</v>
      </c>
      <c r="C544" s="242"/>
      <c r="D544" s="334"/>
    </row>
    <row r="545" spans="1:4" ht="17.5">
      <c r="A545" s="241" t="s">
        <v>677</v>
      </c>
      <c r="B545" s="242">
        <v>0</v>
      </c>
      <c r="C545" s="242"/>
      <c r="D545" s="334"/>
    </row>
    <row r="546" spans="1:4" ht="17.5">
      <c r="A546" s="241" t="s">
        <v>678</v>
      </c>
      <c r="B546" s="242">
        <v>0</v>
      </c>
      <c r="C546" s="242">
        <v>0</v>
      </c>
      <c r="D546" s="334"/>
    </row>
    <row r="547" spans="1:4" ht="17.5">
      <c r="A547" s="241" t="s">
        <v>679</v>
      </c>
      <c r="B547" s="242">
        <v>0</v>
      </c>
      <c r="C547" s="242">
        <v>0</v>
      </c>
      <c r="D547" s="334"/>
    </row>
    <row r="548" spans="1:4" ht="17.5">
      <c r="A548" s="241" t="s">
        <v>680</v>
      </c>
      <c r="B548" s="242">
        <v>18</v>
      </c>
      <c r="C548" s="242">
        <v>37</v>
      </c>
      <c r="D548" s="334">
        <v>1.06</v>
      </c>
    </row>
    <row r="549" spans="1:4" ht="17.5">
      <c r="A549" s="241" t="s">
        <v>681</v>
      </c>
      <c r="B549" s="242">
        <v>0</v>
      </c>
      <c r="C549" s="242">
        <v>0</v>
      </c>
      <c r="D549" s="334"/>
    </row>
    <row r="550" spans="1:4" ht="17.5">
      <c r="A550" s="241" t="s">
        <v>682</v>
      </c>
      <c r="B550" s="242">
        <v>0</v>
      </c>
      <c r="C550" s="242"/>
      <c r="D550" s="334"/>
    </row>
    <row r="551" spans="1:4" ht="17.5">
      <c r="A551" s="241" t="s">
        <v>683</v>
      </c>
      <c r="B551" s="242">
        <v>0</v>
      </c>
      <c r="C551" s="242"/>
      <c r="D551" s="334"/>
    </row>
    <row r="552" spans="1:4" ht="17.5">
      <c r="A552" s="241" t="s">
        <v>684</v>
      </c>
      <c r="B552" s="242">
        <v>0</v>
      </c>
      <c r="C552" s="242"/>
      <c r="D552" s="334"/>
    </row>
    <row r="553" spans="1:4" ht="17.5">
      <c r="A553" s="241" t="s">
        <v>685</v>
      </c>
      <c r="B553" s="242">
        <v>0</v>
      </c>
      <c r="C553" s="242"/>
      <c r="D553" s="334"/>
    </row>
    <row r="554" spans="1:4" ht="17.5">
      <c r="A554" s="338" t="s">
        <v>686</v>
      </c>
      <c r="B554" s="242">
        <v>0</v>
      </c>
      <c r="C554" s="242"/>
      <c r="D554" s="334"/>
    </row>
    <row r="555" spans="1:4" ht="17.5">
      <c r="A555" s="338" t="s">
        <v>687</v>
      </c>
      <c r="B555" s="242">
        <v>0</v>
      </c>
      <c r="C555" s="242"/>
      <c r="D555" s="334"/>
    </row>
    <row r="556" spans="1:4" ht="17.5">
      <c r="A556" s="338" t="s">
        <v>688</v>
      </c>
      <c r="B556" s="242">
        <v>0</v>
      </c>
      <c r="C556" s="242"/>
      <c r="D556" s="334"/>
    </row>
    <row r="557" spans="1:4" ht="17.5">
      <c r="A557" s="338" t="s">
        <v>689</v>
      </c>
      <c r="B557" s="242">
        <v>3</v>
      </c>
      <c r="C557" s="242">
        <v>0</v>
      </c>
      <c r="D557" s="334">
        <v>-1</v>
      </c>
    </row>
    <row r="558" spans="1:4" ht="17.5">
      <c r="A558" s="338" t="s">
        <v>690</v>
      </c>
      <c r="B558" s="242">
        <v>0</v>
      </c>
      <c r="C558" s="242"/>
      <c r="D558" s="334"/>
    </row>
    <row r="559" spans="1:4" ht="17.5">
      <c r="A559" s="241" t="s">
        <v>691</v>
      </c>
      <c r="B559" s="242">
        <v>0</v>
      </c>
      <c r="C559" s="242"/>
      <c r="D559" s="334"/>
    </row>
    <row r="560" spans="1:4" ht="17.5">
      <c r="A560" s="238" t="s">
        <v>692</v>
      </c>
      <c r="B560" s="239">
        <v>0</v>
      </c>
      <c r="C560" s="239"/>
      <c r="D560" s="334"/>
    </row>
    <row r="561" spans="1:4" ht="17.5">
      <c r="A561" s="241" t="s">
        <v>693</v>
      </c>
      <c r="B561" s="242">
        <v>0</v>
      </c>
      <c r="C561" s="242"/>
      <c r="D561" s="334"/>
    </row>
    <row r="562" spans="1:4" ht="17.5">
      <c r="A562" s="241" t="s">
        <v>694</v>
      </c>
      <c r="B562" s="242">
        <v>0</v>
      </c>
      <c r="C562" s="242"/>
      <c r="D562" s="334"/>
    </row>
    <row r="563" spans="1:4" ht="17.5">
      <c r="A563" s="241" t="s">
        <v>695</v>
      </c>
      <c r="B563" s="242">
        <v>0</v>
      </c>
      <c r="C563" s="242"/>
      <c r="D563" s="334"/>
    </row>
    <row r="564" spans="1:4" ht="17.5">
      <c r="A564" s="241" t="s">
        <v>696</v>
      </c>
      <c r="B564" s="242">
        <v>0</v>
      </c>
      <c r="C564" s="242"/>
      <c r="D564" s="334"/>
    </row>
    <row r="565" spans="1:4" ht="17.5">
      <c r="A565" s="241" t="s">
        <v>697</v>
      </c>
      <c r="B565" s="242">
        <v>3</v>
      </c>
      <c r="C565" s="242"/>
      <c r="D565" s="334">
        <v>-1</v>
      </c>
    </row>
    <row r="566" spans="1:4" ht="17.5">
      <c r="A566" s="241" t="s">
        <v>698</v>
      </c>
      <c r="B566" s="242">
        <v>0</v>
      </c>
      <c r="C566" s="242"/>
      <c r="D566" s="334"/>
    </row>
    <row r="567" spans="1:4" ht="17.5">
      <c r="A567" s="241" t="s">
        <v>699</v>
      </c>
      <c r="B567" s="242">
        <v>0</v>
      </c>
      <c r="C567" s="242"/>
      <c r="D567" s="334"/>
    </row>
    <row r="568" spans="1:4" ht="17.5">
      <c r="A568" s="238" t="s">
        <v>700</v>
      </c>
      <c r="B568" s="239">
        <v>0</v>
      </c>
      <c r="C568" s="239"/>
      <c r="D568" s="334"/>
    </row>
    <row r="569" spans="1:4" ht="17.5">
      <c r="A569" s="241" t="s">
        <v>701</v>
      </c>
      <c r="B569" s="242">
        <v>0</v>
      </c>
      <c r="C569" s="242"/>
      <c r="D569" s="334"/>
    </row>
    <row r="570" spans="1:4" ht="17.5">
      <c r="A570" s="238" t="s">
        <v>702</v>
      </c>
      <c r="B570" s="239">
        <v>0</v>
      </c>
      <c r="C570" s="239"/>
      <c r="D570" s="334"/>
    </row>
    <row r="571" spans="1:4" ht="17.5">
      <c r="A571" s="241" t="s">
        <v>703</v>
      </c>
      <c r="B571" s="242">
        <v>0</v>
      </c>
      <c r="C571" s="242"/>
      <c r="D571" s="334"/>
    </row>
    <row r="572" spans="1:4" ht="17.5">
      <c r="A572" s="241" t="s">
        <v>704</v>
      </c>
      <c r="B572" s="242">
        <v>0</v>
      </c>
      <c r="C572" s="242"/>
      <c r="D572" s="334"/>
    </row>
    <row r="573" spans="1:4" ht="17.5">
      <c r="A573" s="241" t="s">
        <v>705</v>
      </c>
      <c r="B573" s="242">
        <v>0</v>
      </c>
      <c r="C573" s="242"/>
      <c r="D573" s="334"/>
    </row>
    <row r="574" spans="1:4" ht="17.5">
      <c r="A574" s="241" t="s">
        <v>706</v>
      </c>
      <c r="B574" s="242">
        <v>0</v>
      </c>
      <c r="C574" s="242"/>
      <c r="D574" s="334"/>
    </row>
    <row r="575" spans="1:4" ht="17.5">
      <c r="A575" s="241" t="s">
        <v>707</v>
      </c>
      <c r="B575" s="242">
        <v>0</v>
      </c>
      <c r="C575" s="242"/>
      <c r="D575" s="334"/>
    </row>
    <row r="576" spans="1:4" ht="17.5">
      <c r="A576" s="241" t="s">
        <v>708</v>
      </c>
      <c r="B576" s="242">
        <v>0</v>
      </c>
      <c r="C576" s="242"/>
      <c r="D576" s="334"/>
    </row>
    <row r="577" spans="1:4" ht="17.5">
      <c r="A577" s="338" t="s">
        <v>709</v>
      </c>
      <c r="B577" s="242">
        <v>0</v>
      </c>
      <c r="C577" s="242"/>
      <c r="D577" s="334"/>
    </row>
    <row r="578" spans="1:4" ht="17.5">
      <c r="A578" s="241" t="s">
        <v>710</v>
      </c>
      <c r="B578" s="242">
        <v>0</v>
      </c>
      <c r="C578" s="242"/>
      <c r="D578" s="334"/>
    </row>
    <row r="579" spans="1:4" ht="17.5">
      <c r="A579" s="238" t="s">
        <v>711</v>
      </c>
      <c r="B579" s="239">
        <v>36</v>
      </c>
      <c r="C579" s="239">
        <v>0</v>
      </c>
      <c r="D579" s="334">
        <v>-1</v>
      </c>
    </row>
    <row r="580" spans="1:4" ht="17.5">
      <c r="A580" s="241" t="s">
        <v>712</v>
      </c>
      <c r="B580" s="242">
        <v>0</v>
      </c>
      <c r="C580" s="242">
        <v>0</v>
      </c>
      <c r="D580" s="334"/>
    </row>
    <row r="581" spans="1:4" ht="17.5">
      <c r="A581" s="241" t="s">
        <v>713</v>
      </c>
      <c r="B581" s="242">
        <v>0</v>
      </c>
      <c r="C581" s="242"/>
      <c r="D581" s="334"/>
    </row>
    <row r="582" spans="1:4" ht="17.5">
      <c r="A582" s="241" t="s">
        <v>714</v>
      </c>
      <c r="B582" s="242">
        <v>36</v>
      </c>
      <c r="C582" s="242"/>
      <c r="D582" s="334">
        <v>-1</v>
      </c>
    </row>
    <row r="583" spans="1:4" ht="17.5">
      <c r="A583" s="238" t="s">
        <v>715</v>
      </c>
      <c r="B583" s="239">
        <v>6529</v>
      </c>
      <c r="C583" s="239">
        <v>6707</v>
      </c>
      <c r="D583" s="334">
        <v>0.03</v>
      </c>
    </row>
    <row r="584" spans="1:4" ht="17.5">
      <c r="A584" s="241" t="s">
        <v>716</v>
      </c>
      <c r="B584" s="242">
        <v>212</v>
      </c>
      <c r="C584" s="242">
        <v>770</v>
      </c>
      <c r="D584" s="334">
        <v>2.63</v>
      </c>
    </row>
    <row r="585" spans="1:4" ht="17.5">
      <c r="A585" s="241" t="s">
        <v>717</v>
      </c>
      <c r="B585" s="242">
        <v>73</v>
      </c>
      <c r="C585" s="242">
        <v>63</v>
      </c>
      <c r="D585" s="334">
        <v>-0.14000000000000001</v>
      </c>
    </row>
    <row r="586" spans="1:4" ht="17.5">
      <c r="A586" s="241" t="s">
        <v>718</v>
      </c>
      <c r="B586" s="242">
        <v>0</v>
      </c>
      <c r="C586" s="242"/>
      <c r="D586" s="334"/>
    </row>
    <row r="587" spans="1:4" ht="17.5">
      <c r="A587" s="241" t="s">
        <v>719</v>
      </c>
      <c r="B587" s="242">
        <v>0</v>
      </c>
      <c r="C587" s="242">
        <v>0</v>
      </c>
      <c r="D587" s="334"/>
    </row>
    <row r="588" spans="1:4" ht="17.5">
      <c r="A588" s="241" t="s">
        <v>720</v>
      </c>
      <c r="B588" s="242">
        <v>24</v>
      </c>
      <c r="C588" s="242">
        <v>85</v>
      </c>
      <c r="D588" s="334">
        <v>2.54</v>
      </c>
    </row>
    <row r="589" spans="1:4" ht="17.5">
      <c r="A589" s="241" t="s">
        <v>721</v>
      </c>
      <c r="B589" s="242">
        <v>0</v>
      </c>
      <c r="C589" s="242">
        <v>0</v>
      </c>
      <c r="D589" s="334"/>
    </row>
    <row r="590" spans="1:4" ht="17.5">
      <c r="A590" s="241" t="s">
        <v>722</v>
      </c>
      <c r="B590" s="242">
        <v>0</v>
      </c>
      <c r="C590" s="242">
        <v>0</v>
      </c>
      <c r="D590" s="334"/>
    </row>
    <row r="591" spans="1:4" ht="17.5">
      <c r="A591" s="241" t="s">
        <v>723</v>
      </c>
      <c r="B591" s="242">
        <v>0</v>
      </c>
      <c r="C591" s="242"/>
      <c r="D591" s="334"/>
    </row>
    <row r="592" spans="1:4" ht="17.5">
      <c r="A592" s="241" t="s">
        <v>724</v>
      </c>
      <c r="B592" s="242">
        <v>0</v>
      </c>
      <c r="C592" s="242">
        <v>0</v>
      </c>
      <c r="D592" s="334"/>
    </row>
    <row r="593" spans="1:4" ht="17.5">
      <c r="A593" s="238" t="s">
        <v>725</v>
      </c>
      <c r="B593" s="239">
        <v>109</v>
      </c>
      <c r="C593" s="239">
        <v>15</v>
      </c>
      <c r="D593" s="334">
        <v>-0.86</v>
      </c>
    </row>
    <row r="594" spans="1:4" ht="17.5">
      <c r="A594" s="241" t="s">
        <v>726</v>
      </c>
      <c r="B594" s="242">
        <v>0</v>
      </c>
      <c r="C594" s="242">
        <v>0</v>
      </c>
      <c r="D594" s="334"/>
    </row>
    <row r="595" spans="1:4" ht="17.5">
      <c r="A595" s="241" t="s">
        <v>727</v>
      </c>
      <c r="B595" s="242">
        <v>0</v>
      </c>
      <c r="C595" s="242">
        <v>0</v>
      </c>
      <c r="D595" s="334"/>
    </row>
    <row r="596" spans="1:4" ht="17.5">
      <c r="A596" s="241" t="s">
        <v>728</v>
      </c>
      <c r="B596" s="242">
        <v>0</v>
      </c>
      <c r="C596" s="242">
        <v>0</v>
      </c>
      <c r="D596" s="334"/>
    </row>
    <row r="597" spans="1:4" s="303" customFormat="1" ht="35">
      <c r="A597" s="241" t="s">
        <v>729</v>
      </c>
      <c r="B597" s="242">
        <v>6</v>
      </c>
      <c r="C597" s="242">
        <v>607</v>
      </c>
      <c r="D597" s="334">
        <v>100.17</v>
      </c>
    </row>
    <row r="598" spans="1:4" ht="17.5">
      <c r="A598" s="241" t="s">
        <v>730</v>
      </c>
      <c r="B598" s="242">
        <v>967</v>
      </c>
      <c r="C598" s="242">
        <v>1317</v>
      </c>
      <c r="D598" s="334">
        <v>0.36</v>
      </c>
    </row>
    <row r="599" spans="1:4" ht="17.5">
      <c r="A599" s="241" t="s">
        <v>731</v>
      </c>
      <c r="B599" s="242">
        <v>0</v>
      </c>
      <c r="C599" s="242">
        <v>0</v>
      </c>
      <c r="D599" s="334"/>
    </row>
    <row r="600" spans="1:4" ht="17.5">
      <c r="A600" s="241" t="s">
        <v>732</v>
      </c>
      <c r="B600" s="242">
        <v>0</v>
      </c>
      <c r="C600" s="242"/>
      <c r="D600" s="334"/>
    </row>
    <row r="601" spans="1:4" ht="17.5">
      <c r="A601" s="238" t="s">
        <v>733</v>
      </c>
      <c r="B601" s="239">
        <v>0</v>
      </c>
      <c r="C601" s="239">
        <v>0</v>
      </c>
      <c r="D601" s="334"/>
    </row>
    <row r="602" spans="1:4" s="303" customFormat="1" ht="17.5">
      <c r="A602" s="241" t="s">
        <v>734</v>
      </c>
      <c r="B602" s="242">
        <v>0</v>
      </c>
      <c r="C602" s="242">
        <v>0</v>
      </c>
      <c r="D602" s="334"/>
    </row>
    <row r="603" spans="1:4" ht="17.5">
      <c r="A603" s="241" t="s">
        <v>735</v>
      </c>
      <c r="B603" s="242">
        <v>0</v>
      </c>
      <c r="C603" s="242"/>
      <c r="D603" s="334"/>
    </row>
    <row r="604" spans="1:4" ht="17.5">
      <c r="A604" s="241" t="s">
        <v>736</v>
      </c>
      <c r="B604" s="242">
        <v>0</v>
      </c>
      <c r="C604" s="242">
        <v>0</v>
      </c>
      <c r="D604" s="334"/>
    </row>
    <row r="605" spans="1:4" ht="17.5">
      <c r="A605" s="241" t="s">
        <v>737</v>
      </c>
      <c r="B605" s="242">
        <v>0</v>
      </c>
      <c r="C605" s="242"/>
      <c r="D605" s="334"/>
    </row>
    <row r="606" spans="1:4" ht="17.5">
      <c r="A606" s="241" t="s">
        <v>738</v>
      </c>
      <c r="B606" s="242">
        <v>914</v>
      </c>
      <c r="C606" s="242">
        <v>1271</v>
      </c>
      <c r="D606" s="334">
        <v>0.39</v>
      </c>
    </row>
    <row r="607" spans="1:4" ht="17.5">
      <c r="A607" s="241" t="s">
        <v>739</v>
      </c>
      <c r="B607" s="242">
        <v>0</v>
      </c>
      <c r="C607" s="242">
        <v>0</v>
      </c>
      <c r="D607" s="334"/>
    </row>
    <row r="608" spans="1:4" ht="17.5">
      <c r="A608" s="238" t="s">
        <v>740</v>
      </c>
      <c r="B608" s="239">
        <v>53</v>
      </c>
      <c r="C608" s="239">
        <v>46</v>
      </c>
      <c r="D608" s="334">
        <v>-0.13</v>
      </c>
    </row>
    <row r="609" spans="1:4" ht="17.5">
      <c r="A609" s="241" t="s">
        <v>741</v>
      </c>
      <c r="B609" s="242">
        <v>0</v>
      </c>
      <c r="C609" s="242"/>
      <c r="D609" s="334"/>
    </row>
    <row r="610" spans="1:4" ht="17.5">
      <c r="A610" s="241" t="s">
        <v>742</v>
      </c>
      <c r="B610" s="242">
        <v>0</v>
      </c>
      <c r="C610" s="242"/>
      <c r="D610" s="334"/>
    </row>
    <row r="611" spans="1:4" ht="17.5">
      <c r="A611" s="241" t="s">
        <v>743</v>
      </c>
      <c r="B611" s="242">
        <v>0</v>
      </c>
      <c r="C611" s="242"/>
      <c r="D611" s="334"/>
    </row>
    <row r="612" spans="1:4" ht="17.5">
      <c r="A612" s="241" t="s">
        <v>744</v>
      </c>
      <c r="B612" s="242">
        <v>2235</v>
      </c>
      <c r="C612" s="242">
        <v>2079</v>
      </c>
      <c r="D612" s="334">
        <v>-7.0000000000000007E-2</v>
      </c>
    </row>
    <row r="613" spans="1:4" ht="17.5">
      <c r="A613" s="241" t="s">
        <v>745</v>
      </c>
      <c r="B613" s="242">
        <v>0</v>
      </c>
      <c r="C613" s="242">
        <v>76</v>
      </c>
      <c r="D613" s="334"/>
    </row>
    <row r="614" spans="1:4" ht="17.5">
      <c r="A614" s="241" t="s">
        <v>746</v>
      </c>
      <c r="B614" s="242">
        <v>427</v>
      </c>
      <c r="C614" s="242">
        <v>332</v>
      </c>
      <c r="D614" s="334">
        <v>-0.22</v>
      </c>
    </row>
    <row r="615" spans="1:4" ht="17.5">
      <c r="A615" s="241" t="s">
        <v>747</v>
      </c>
      <c r="B615" s="242">
        <v>0</v>
      </c>
      <c r="C615" s="242"/>
      <c r="D615" s="334"/>
    </row>
    <row r="616" spans="1:4" ht="17.5">
      <c r="A616" s="238" t="s">
        <v>748</v>
      </c>
      <c r="B616" s="239">
        <v>0</v>
      </c>
      <c r="C616" s="239">
        <v>0</v>
      </c>
      <c r="D616" s="334"/>
    </row>
    <row r="617" spans="1:4" ht="17.5">
      <c r="A617" s="241" t="s">
        <v>749</v>
      </c>
      <c r="B617" s="242">
        <v>1609</v>
      </c>
      <c r="C617" s="242">
        <v>1671</v>
      </c>
      <c r="D617" s="334">
        <v>0.04</v>
      </c>
    </row>
    <row r="618" spans="1:4" ht="17.5">
      <c r="A618" s="241" t="s">
        <v>750</v>
      </c>
      <c r="B618" s="242">
        <v>0</v>
      </c>
      <c r="C618" s="242"/>
      <c r="D618" s="334"/>
    </row>
    <row r="619" spans="1:4" ht="35">
      <c r="A619" s="241" t="s">
        <v>751</v>
      </c>
      <c r="B619" s="242">
        <v>199</v>
      </c>
      <c r="C619" s="242"/>
      <c r="D619" s="334">
        <v>-1</v>
      </c>
    </row>
    <row r="620" spans="1:4" ht="17.5">
      <c r="A620" s="241" t="s">
        <v>752</v>
      </c>
      <c r="B620" s="242">
        <v>0</v>
      </c>
      <c r="C620" s="242"/>
      <c r="D620" s="334"/>
    </row>
    <row r="621" spans="1:4" ht="17.5">
      <c r="A621" s="241" t="s">
        <v>753</v>
      </c>
      <c r="B621" s="242">
        <v>0</v>
      </c>
      <c r="C621" s="242"/>
      <c r="D621" s="334"/>
    </row>
    <row r="622" spans="1:4" ht="17.5">
      <c r="A622" s="241" t="s">
        <v>754</v>
      </c>
      <c r="B622" s="242">
        <v>0</v>
      </c>
      <c r="C622" s="242"/>
      <c r="D622" s="334"/>
    </row>
    <row r="623" spans="1:4" ht="17.5">
      <c r="A623" s="241" t="s">
        <v>755</v>
      </c>
      <c r="B623" s="242">
        <v>0</v>
      </c>
      <c r="C623" s="242"/>
      <c r="D623" s="334"/>
    </row>
    <row r="624" spans="1:4" ht="17.5">
      <c r="A624" s="241" t="s">
        <v>756</v>
      </c>
      <c r="B624" s="242">
        <v>0</v>
      </c>
      <c r="C624" s="242"/>
      <c r="D624" s="334"/>
    </row>
    <row r="625" spans="1:4" ht="17.5">
      <c r="A625" s="238" t="s">
        <v>757</v>
      </c>
      <c r="B625" s="239">
        <v>915</v>
      </c>
      <c r="C625" s="239">
        <v>230</v>
      </c>
      <c r="D625" s="334">
        <v>-0.75</v>
      </c>
    </row>
    <row r="626" spans="1:4" ht="17.5">
      <c r="A626" s="241" t="s">
        <v>758</v>
      </c>
      <c r="B626" s="242">
        <v>0</v>
      </c>
      <c r="C626" s="242">
        <v>169</v>
      </c>
      <c r="D626" s="334"/>
    </row>
    <row r="627" spans="1:4" ht="17.5">
      <c r="A627" s="241" t="s">
        <v>759</v>
      </c>
      <c r="B627" s="242">
        <v>0</v>
      </c>
      <c r="C627" s="242">
        <v>0</v>
      </c>
      <c r="D627" s="334"/>
    </row>
    <row r="628" spans="1:4" ht="17.5">
      <c r="A628" s="241" t="s">
        <v>760</v>
      </c>
      <c r="B628" s="242">
        <v>0</v>
      </c>
      <c r="C628" s="242">
        <v>0</v>
      </c>
      <c r="D628" s="334"/>
    </row>
    <row r="629" spans="1:4" ht="17.5">
      <c r="A629" s="241" t="s">
        <v>761</v>
      </c>
      <c r="B629" s="242">
        <v>0</v>
      </c>
      <c r="C629" s="242">
        <v>61</v>
      </c>
      <c r="D629" s="334"/>
    </row>
    <row r="630" spans="1:4" ht="17.5">
      <c r="A630" s="238" t="s">
        <v>762</v>
      </c>
      <c r="B630" s="239">
        <v>0</v>
      </c>
      <c r="C630" s="239">
        <v>0</v>
      </c>
      <c r="D630" s="334"/>
    </row>
    <row r="631" spans="1:4" ht="17.5">
      <c r="A631" s="241" t="s">
        <v>763</v>
      </c>
      <c r="B631" s="242">
        <v>10</v>
      </c>
      <c r="C631" s="242"/>
      <c r="D631" s="334">
        <v>-1</v>
      </c>
    </row>
    <row r="632" spans="1:4" ht="17.5">
      <c r="A632" s="241" t="s">
        <v>764</v>
      </c>
      <c r="B632" s="242">
        <v>0</v>
      </c>
      <c r="C632" s="242">
        <v>0</v>
      </c>
      <c r="D632" s="334"/>
    </row>
    <row r="633" spans="1:4" ht="17.5">
      <c r="A633" s="238" t="s">
        <v>765</v>
      </c>
      <c r="B633" s="239">
        <v>0</v>
      </c>
      <c r="C633" s="239">
        <v>0</v>
      </c>
      <c r="D633" s="334"/>
    </row>
    <row r="634" spans="1:4" ht="17.5">
      <c r="A634" s="241" t="s">
        <v>766</v>
      </c>
      <c r="B634" s="242">
        <v>905</v>
      </c>
      <c r="C634" s="242"/>
      <c r="D634" s="334">
        <v>-1</v>
      </c>
    </row>
    <row r="635" spans="1:4" ht="17.5">
      <c r="A635" s="241" t="s">
        <v>767</v>
      </c>
      <c r="B635" s="242">
        <v>484</v>
      </c>
      <c r="C635" s="242">
        <v>353</v>
      </c>
      <c r="D635" s="334">
        <v>-0.27</v>
      </c>
    </row>
    <row r="636" spans="1:4" ht="17.5">
      <c r="A636" s="238" t="s">
        <v>768</v>
      </c>
      <c r="B636" s="239">
        <v>61</v>
      </c>
      <c r="C636" s="239"/>
      <c r="D636" s="334">
        <v>-1</v>
      </c>
    </row>
    <row r="637" spans="1:4" ht="17.5">
      <c r="A637" s="241" t="s">
        <v>769</v>
      </c>
      <c r="B637" s="242">
        <v>3</v>
      </c>
      <c r="C637" s="242"/>
      <c r="D637" s="334">
        <v>-1</v>
      </c>
    </row>
    <row r="638" spans="1:4" ht="17.5">
      <c r="A638" s="241" t="s">
        <v>770</v>
      </c>
      <c r="B638" s="242">
        <v>38</v>
      </c>
      <c r="C638" s="242"/>
      <c r="D638" s="334">
        <v>-1</v>
      </c>
    </row>
    <row r="639" spans="1:4" ht="17.5">
      <c r="A639" s="238" t="s">
        <v>771</v>
      </c>
      <c r="B639" s="239">
        <v>0</v>
      </c>
      <c r="C639" s="239"/>
      <c r="D639" s="334"/>
    </row>
    <row r="640" spans="1:4" ht="17.5">
      <c r="A640" s="241" t="s">
        <v>772</v>
      </c>
      <c r="B640" s="242">
        <v>204</v>
      </c>
      <c r="C640" s="242"/>
      <c r="D640" s="334">
        <v>-1</v>
      </c>
    </row>
    <row r="641" spans="1:4" ht="17.5">
      <c r="A641" s="241" t="s">
        <v>773</v>
      </c>
      <c r="B641" s="242">
        <v>0</v>
      </c>
      <c r="C641" s="242"/>
      <c r="D641" s="334"/>
    </row>
    <row r="642" spans="1:4" ht="17.5">
      <c r="A642" s="238" t="s">
        <v>774</v>
      </c>
      <c r="B642" s="239">
        <v>178</v>
      </c>
      <c r="C642" s="239">
        <v>353</v>
      </c>
      <c r="D642" s="334">
        <v>0.98</v>
      </c>
    </row>
    <row r="643" spans="1:4" ht="17.5">
      <c r="A643" s="241" t="s">
        <v>775</v>
      </c>
      <c r="B643" s="242">
        <v>272</v>
      </c>
      <c r="C643" s="242">
        <v>290</v>
      </c>
      <c r="D643" s="334">
        <v>7.0000000000000007E-2</v>
      </c>
    </row>
    <row r="644" spans="1:4" ht="17.5">
      <c r="A644" s="241" t="s">
        <v>776</v>
      </c>
      <c r="B644" s="242">
        <v>252</v>
      </c>
      <c r="C644" s="242">
        <v>288</v>
      </c>
      <c r="D644" s="334">
        <v>0.14000000000000001</v>
      </c>
    </row>
    <row r="645" spans="1:4" ht="17.5">
      <c r="A645" s="238" t="s">
        <v>777</v>
      </c>
      <c r="B645" s="239">
        <v>0</v>
      </c>
      <c r="C645" s="239"/>
      <c r="D645" s="334"/>
    </row>
    <row r="646" spans="1:4" ht="17.5">
      <c r="A646" s="241" t="s">
        <v>778</v>
      </c>
      <c r="B646" s="242">
        <v>0</v>
      </c>
      <c r="C646" s="242"/>
      <c r="D646" s="334"/>
    </row>
    <row r="647" spans="1:4" ht="17.5">
      <c r="A647" s="241" t="s">
        <v>779</v>
      </c>
      <c r="B647" s="242">
        <v>10</v>
      </c>
      <c r="C647" s="242">
        <v>2</v>
      </c>
      <c r="D647" s="334">
        <v>-0.8</v>
      </c>
    </row>
    <row r="648" spans="1:4" ht="17.5">
      <c r="A648" s="241" t="s">
        <v>780</v>
      </c>
      <c r="B648" s="242">
        <v>10</v>
      </c>
      <c r="C648" s="242"/>
      <c r="D648" s="334">
        <v>-1</v>
      </c>
    </row>
    <row r="649" spans="1:4" ht="17.5">
      <c r="A649" s="238" t="s">
        <v>781</v>
      </c>
      <c r="B649" s="239">
        <v>107</v>
      </c>
      <c r="C649" s="239">
        <v>177</v>
      </c>
      <c r="D649" s="334">
        <v>0.65</v>
      </c>
    </row>
    <row r="650" spans="1:4" ht="17.5">
      <c r="A650" s="241" t="s">
        <v>782</v>
      </c>
      <c r="B650" s="242">
        <v>3</v>
      </c>
      <c r="C650" s="242">
        <v>16</v>
      </c>
      <c r="D650" s="334">
        <v>4.33</v>
      </c>
    </row>
    <row r="651" spans="1:4" ht="17.5">
      <c r="A651" s="241" t="s">
        <v>783</v>
      </c>
      <c r="B651" s="242">
        <v>51</v>
      </c>
      <c r="C651" s="242">
        <v>55</v>
      </c>
      <c r="D651" s="334">
        <v>0.08</v>
      </c>
    </row>
    <row r="652" spans="1:4" ht="17.5">
      <c r="A652" s="241" t="s">
        <v>784</v>
      </c>
      <c r="B652" s="242">
        <v>0</v>
      </c>
      <c r="C652" s="242">
        <v>0</v>
      </c>
      <c r="D652" s="334"/>
    </row>
    <row r="653" spans="1:4" ht="17.5">
      <c r="A653" s="241" t="s">
        <v>785</v>
      </c>
      <c r="B653" s="242">
        <v>53</v>
      </c>
      <c r="C653" s="242">
        <v>100</v>
      </c>
      <c r="D653" s="334">
        <v>0.89</v>
      </c>
    </row>
    <row r="654" spans="1:4" ht="17.5">
      <c r="A654" s="238" t="s">
        <v>786</v>
      </c>
      <c r="B654" s="239">
        <v>0</v>
      </c>
      <c r="C654" s="239"/>
      <c r="D654" s="334"/>
    </row>
    <row r="655" spans="1:4" ht="17.5">
      <c r="A655" s="241" t="s">
        <v>787</v>
      </c>
      <c r="B655" s="242">
        <v>0</v>
      </c>
      <c r="C655" s="242">
        <v>6</v>
      </c>
      <c r="D655" s="334"/>
    </row>
    <row r="656" spans="1:4" ht="17.5">
      <c r="A656" s="241" t="s">
        <v>788</v>
      </c>
      <c r="B656" s="242">
        <v>70</v>
      </c>
      <c r="C656" s="242">
        <v>99</v>
      </c>
      <c r="D656" s="334">
        <v>0.41</v>
      </c>
    </row>
    <row r="657" spans="1:4" ht="17.5">
      <c r="A657" s="241" t="s">
        <v>789</v>
      </c>
      <c r="B657" s="242">
        <v>0</v>
      </c>
      <c r="C657" s="242">
        <v>0</v>
      </c>
      <c r="D657" s="334"/>
    </row>
    <row r="658" spans="1:4" ht="17.5">
      <c r="A658" s="241" t="s">
        <v>790</v>
      </c>
      <c r="B658" s="242">
        <v>0</v>
      </c>
      <c r="C658" s="242">
        <v>0</v>
      </c>
      <c r="D658" s="334"/>
    </row>
    <row r="659" spans="1:4" ht="17.5">
      <c r="A659" s="241" t="s">
        <v>791</v>
      </c>
      <c r="B659" s="242">
        <v>0</v>
      </c>
      <c r="C659" s="242">
        <v>0</v>
      </c>
      <c r="D659" s="334"/>
    </row>
    <row r="660" spans="1:4" ht="17.5">
      <c r="A660" s="241" t="s">
        <v>792</v>
      </c>
      <c r="B660" s="242">
        <v>15</v>
      </c>
      <c r="C660" s="242">
        <v>12</v>
      </c>
      <c r="D660" s="334">
        <v>-0.2</v>
      </c>
    </row>
    <row r="661" spans="1:4" ht="17.5">
      <c r="A661" s="241" t="s">
        <v>793</v>
      </c>
      <c r="B661" s="242">
        <v>9</v>
      </c>
      <c r="C661" s="242">
        <v>15</v>
      </c>
      <c r="D661" s="334">
        <v>0.67</v>
      </c>
    </row>
    <row r="662" spans="1:4" ht="17.5">
      <c r="A662" s="238" t="s">
        <v>794</v>
      </c>
      <c r="B662" s="239">
        <v>0</v>
      </c>
      <c r="C662" s="239">
        <v>0</v>
      </c>
      <c r="D662" s="334"/>
    </row>
    <row r="663" spans="1:4" ht="17.5">
      <c r="A663" s="241" t="s">
        <v>795</v>
      </c>
      <c r="B663" s="242">
        <v>41</v>
      </c>
      <c r="C663" s="242">
        <v>61</v>
      </c>
      <c r="D663" s="334">
        <v>0.49</v>
      </c>
    </row>
    <row r="664" spans="1:4" ht="17.5">
      <c r="A664" s="241" t="s">
        <v>796</v>
      </c>
      <c r="B664" s="242">
        <v>5</v>
      </c>
      <c r="C664" s="242">
        <v>11</v>
      </c>
      <c r="D664" s="334">
        <v>1.2</v>
      </c>
    </row>
    <row r="665" spans="1:4" ht="17.5">
      <c r="A665" s="238" t="s">
        <v>797</v>
      </c>
      <c r="B665" s="239">
        <v>0</v>
      </c>
      <c r="C665" s="239">
        <v>0</v>
      </c>
      <c r="D665" s="334"/>
    </row>
    <row r="666" spans="1:4" ht="17.5">
      <c r="A666" s="241" t="s">
        <v>798</v>
      </c>
      <c r="B666" s="242">
        <v>0</v>
      </c>
      <c r="C666" s="242"/>
      <c r="D666" s="334"/>
    </row>
    <row r="667" spans="1:4" ht="17.5">
      <c r="A667" s="335" t="s">
        <v>799</v>
      </c>
      <c r="B667" s="339">
        <v>0</v>
      </c>
      <c r="C667" s="339"/>
      <c r="D667" s="334"/>
    </row>
    <row r="668" spans="1:4" ht="17.5">
      <c r="A668" s="335" t="s">
        <v>800</v>
      </c>
      <c r="B668" s="339">
        <v>0</v>
      </c>
      <c r="C668" s="339"/>
      <c r="D668" s="334"/>
    </row>
    <row r="669" spans="1:4" ht="17.5">
      <c r="A669" s="238" t="s">
        <v>801</v>
      </c>
      <c r="B669" s="239">
        <v>0</v>
      </c>
      <c r="C669" s="239"/>
      <c r="D669" s="334"/>
    </row>
    <row r="670" spans="1:4" ht="17.5">
      <c r="A670" s="238" t="s">
        <v>802</v>
      </c>
      <c r="B670" s="239">
        <v>0</v>
      </c>
      <c r="C670" s="239"/>
      <c r="D670" s="334"/>
    </row>
    <row r="671" spans="1:4" ht="17.5">
      <c r="A671" s="241" t="s">
        <v>803</v>
      </c>
      <c r="B671" s="242">
        <v>0</v>
      </c>
      <c r="C671" s="242"/>
      <c r="D671" s="334"/>
    </row>
    <row r="672" spans="1:4" ht="17.5">
      <c r="A672" s="241" t="s">
        <v>804</v>
      </c>
      <c r="B672" s="242">
        <v>0</v>
      </c>
      <c r="C672" s="242"/>
      <c r="D672" s="334"/>
    </row>
    <row r="673" spans="1:4" ht="17.5">
      <c r="A673" s="241" t="s">
        <v>805</v>
      </c>
      <c r="B673" s="242">
        <v>0</v>
      </c>
      <c r="C673" s="242"/>
      <c r="D673" s="334"/>
    </row>
    <row r="674" spans="1:4" ht="17.5">
      <c r="A674" s="241" t="s">
        <v>806</v>
      </c>
      <c r="B674" s="242">
        <v>0</v>
      </c>
      <c r="C674" s="242"/>
      <c r="D674" s="334"/>
    </row>
    <row r="675" spans="1:4" ht="17.5">
      <c r="A675" s="238" t="s">
        <v>807</v>
      </c>
      <c r="B675" s="239">
        <v>396</v>
      </c>
      <c r="C675" s="239">
        <v>322</v>
      </c>
      <c r="D675" s="334">
        <v>-0.19</v>
      </c>
    </row>
    <row r="676" spans="1:4" ht="17.5">
      <c r="A676" s="241" t="s">
        <v>808</v>
      </c>
      <c r="B676" s="242">
        <v>0</v>
      </c>
      <c r="C676" s="242">
        <v>110</v>
      </c>
      <c r="D676" s="334"/>
    </row>
    <row r="677" spans="1:4" ht="17.5">
      <c r="A677" s="241" t="s">
        <v>809</v>
      </c>
      <c r="B677" s="242">
        <v>396</v>
      </c>
      <c r="C677" s="242">
        <v>212</v>
      </c>
      <c r="D677" s="334">
        <v>-0.46</v>
      </c>
    </row>
    <row r="678" spans="1:4" ht="17.5">
      <c r="A678" s="241" t="s">
        <v>810</v>
      </c>
      <c r="B678" s="242">
        <v>0</v>
      </c>
      <c r="C678" s="242">
        <v>43</v>
      </c>
      <c r="D678" s="334"/>
    </row>
    <row r="679" spans="1:4" ht="17.5">
      <c r="A679" s="241" t="s">
        <v>811</v>
      </c>
      <c r="B679" s="242">
        <v>0</v>
      </c>
      <c r="C679" s="242">
        <v>40</v>
      </c>
      <c r="D679" s="334"/>
    </row>
    <row r="680" spans="1:4" ht="17.5">
      <c r="A680" s="241" t="s">
        <v>812</v>
      </c>
      <c r="B680" s="242">
        <v>0</v>
      </c>
      <c r="C680" s="242">
        <v>3</v>
      </c>
      <c r="D680" s="334"/>
    </row>
    <row r="681" spans="1:4" ht="17.5">
      <c r="A681" s="241" t="s">
        <v>813</v>
      </c>
      <c r="B681" s="242">
        <v>0</v>
      </c>
      <c r="C681" s="242">
        <v>57</v>
      </c>
      <c r="D681" s="334"/>
    </row>
    <row r="682" spans="1:4" ht="17.5">
      <c r="A682" s="241" t="s">
        <v>814</v>
      </c>
      <c r="B682" s="242">
        <v>0</v>
      </c>
      <c r="C682" s="242"/>
      <c r="D682" s="334"/>
    </row>
    <row r="683" spans="1:4" ht="17.5">
      <c r="A683" s="241" t="s">
        <v>815</v>
      </c>
      <c r="B683" s="242">
        <v>0</v>
      </c>
      <c r="C683" s="242">
        <v>57</v>
      </c>
      <c r="D683" s="334"/>
    </row>
    <row r="684" spans="1:4" ht="17.5">
      <c r="A684" s="241" t="s">
        <v>816</v>
      </c>
      <c r="B684" s="242">
        <v>0</v>
      </c>
      <c r="C684" s="242"/>
      <c r="D684" s="334"/>
    </row>
    <row r="685" spans="1:4" ht="17.5">
      <c r="A685" s="241" t="s">
        <v>817</v>
      </c>
      <c r="B685" s="242">
        <v>0</v>
      </c>
      <c r="C685" s="242"/>
      <c r="D685" s="334"/>
    </row>
    <row r="686" spans="1:4" ht="17.5">
      <c r="A686" s="241" t="s">
        <v>818</v>
      </c>
      <c r="B686" s="242">
        <v>0</v>
      </c>
      <c r="C686" s="242"/>
      <c r="D686" s="334"/>
    </row>
    <row r="687" spans="1:4" ht="17.5">
      <c r="A687" s="241" t="s">
        <v>819</v>
      </c>
      <c r="B687" s="242">
        <v>0</v>
      </c>
      <c r="C687" s="242">
        <v>0</v>
      </c>
      <c r="D687" s="334"/>
    </row>
    <row r="688" spans="1:4" ht="17.5">
      <c r="A688" s="241" t="s">
        <v>820</v>
      </c>
      <c r="B688" s="242">
        <v>0</v>
      </c>
      <c r="C688" s="242"/>
      <c r="D688" s="334"/>
    </row>
    <row r="689" spans="1:4" ht="17.5">
      <c r="A689" s="238" t="s">
        <v>821</v>
      </c>
      <c r="B689" s="239">
        <v>0</v>
      </c>
      <c r="C689" s="239">
        <v>0</v>
      </c>
      <c r="D689" s="334"/>
    </row>
    <row r="690" spans="1:4" ht="17.5">
      <c r="A690" s="241" t="s">
        <v>822</v>
      </c>
      <c r="B690" s="242">
        <v>864</v>
      </c>
      <c r="C690" s="242">
        <v>907</v>
      </c>
      <c r="D690" s="334">
        <v>0.05</v>
      </c>
    </row>
    <row r="691" spans="1:4" ht="35">
      <c r="A691" s="241" t="s">
        <v>823</v>
      </c>
      <c r="B691" s="242">
        <v>20</v>
      </c>
      <c r="C691" s="242">
        <v>21</v>
      </c>
      <c r="D691" s="334">
        <v>0.05</v>
      </c>
    </row>
    <row r="692" spans="1:4" ht="35">
      <c r="A692" s="241" t="s">
        <v>824</v>
      </c>
      <c r="B692" s="242">
        <v>844</v>
      </c>
      <c r="C692" s="242">
        <v>886</v>
      </c>
      <c r="D692" s="334">
        <v>0.05</v>
      </c>
    </row>
    <row r="693" spans="1:4" ht="35">
      <c r="A693" s="238" t="s">
        <v>825</v>
      </c>
      <c r="B693" s="239">
        <v>0</v>
      </c>
      <c r="C693" s="239">
        <v>0</v>
      </c>
      <c r="D693" s="334"/>
    </row>
    <row r="694" spans="1:4" ht="17.5">
      <c r="A694" s="241" t="s">
        <v>826</v>
      </c>
      <c r="B694" s="242">
        <v>0</v>
      </c>
      <c r="C694" s="242">
        <v>63</v>
      </c>
      <c r="D694" s="334"/>
    </row>
    <row r="695" spans="1:4" ht="17.5">
      <c r="A695" s="241" t="s">
        <v>827</v>
      </c>
      <c r="B695" s="242">
        <v>0</v>
      </c>
      <c r="C695" s="242">
        <v>63</v>
      </c>
      <c r="D695" s="334"/>
    </row>
    <row r="696" spans="1:4" ht="17.5">
      <c r="A696" s="241" t="s">
        <v>828</v>
      </c>
      <c r="B696" s="242">
        <v>0</v>
      </c>
      <c r="C696" s="242"/>
      <c r="D696" s="334"/>
    </row>
    <row r="697" spans="1:4" ht="17.5">
      <c r="A697" s="241" t="s">
        <v>829</v>
      </c>
      <c r="B697" s="242">
        <v>0</v>
      </c>
      <c r="C697" s="242"/>
      <c r="D697" s="334"/>
    </row>
    <row r="698" spans="1:4" ht="17.5">
      <c r="A698" s="241" t="s">
        <v>830</v>
      </c>
      <c r="B698" s="242">
        <v>0</v>
      </c>
      <c r="C698" s="242"/>
      <c r="D698" s="334"/>
    </row>
    <row r="699" spans="1:4" ht="17.5">
      <c r="A699" s="241" t="s">
        <v>831</v>
      </c>
      <c r="B699" s="242">
        <v>7</v>
      </c>
      <c r="C699" s="242">
        <v>0</v>
      </c>
      <c r="D699" s="334">
        <v>-1</v>
      </c>
    </row>
    <row r="700" spans="1:4" ht="17.5">
      <c r="A700" s="241" t="s">
        <v>832</v>
      </c>
      <c r="B700" s="242">
        <v>7</v>
      </c>
      <c r="C700" s="242"/>
      <c r="D700" s="334">
        <v>-1</v>
      </c>
    </row>
    <row r="701" spans="1:4" ht="17.5">
      <c r="A701" s="241" t="s">
        <v>833</v>
      </c>
      <c r="B701" s="242">
        <v>7182</v>
      </c>
      <c r="C701" s="242">
        <v>3477</v>
      </c>
      <c r="D701" s="334">
        <v>-0.52</v>
      </c>
    </row>
    <row r="702" spans="1:4" ht="17.5">
      <c r="A702" s="241" t="s">
        <v>834</v>
      </c>
      <c r="B702" s="242">
        <v>0</v>
      </c>
      <c r="C702" s="242">
        <v>0</v>
      </c>
      <c r="D702" s="334"/>
    </row>
    <row r="703" spans="1:4" ht="17.5">
      <c r="A703" s="241" t="s">
        <v>835</v>
      </c>
      <c r="B703" s="242">
        <v>0</v>
      </c>
      <c r="C703" s="242"/>
      <c r="D703" s="334"/>
    </row>
    <row r="704" spans="1:4" ht="17.5">
      <c r="A704" s="241" t="s">
        <v>836</v>
      </c>
      <c r="B704" s="242">
        <v>0</v>
      </c>
      <c r="C704" s="242"/>
      <c r="D704" s="334"/>
    </row>
    <row r="705" spans="1:4" ht="17.5">
      <c r="A705" s="238" t="s">
        <v>837</v>
      </c>
      <c r="B705" s="239">
        <v>0</v>
      </c>
      <c r="C705" s="239"/>
      <c r="D705" s="334"/>
    </row>
    <row r="706" spans="1:4" ht="35">
      <c r="A706" s="241" t="s">
        <v>838</v>
      </c>
      <c r="B706" s="242">
        <v>0</v>
      </c>
      <c r="C706" s="242"/>
      <c r="D706" s="334"/>
    </row>
    <row r="707" spans="1:4" ht="17.5">
      <c r="A707" s="241" t="s">
        <v>839</v>
      </c>
      <c r="B707" s="242">
        <v>2000</v>
      </c>
      <c r="C707" s="242">
        <v>0</v>
      </c>
      <c r="D707" s="334">
        <v>-1</v>
      </c>
    </row>
    <row r="708" spans="1:4" ht="17.5">
      <c r="A708" s="238" t="s">
        <v>840</v>
      </c>
      <c r="B708" s="239">
        <v>2000</v>
      </c>
      <c r="C708" s="239"/>
      <c r="D708" s="334">
        <v>-1</v>
      </c>
    </row>
    <row r="709" spans="1:4" ht="17.5">
      <c r="A709" s="241" t="s">
        <v>841</v>
      </c>
      <c r="B709" s="242">
        <v>0</v>
      </c>
      <c r="C709" s="242"/>
      <c r="D709" s="334"/>
    </row>
    <row r="710" spans="1:4" ht="17.5">
      <c r="A710" s="241" t="s">
        <v>842</v>
      </c>
      <c r="B710" s="242">
        <v>0</v>
      </c>
      <c r="C710" s="242"/>
      <c r="D710" s="334"/>
    </row>
    <row r="711" spans="1:4" ht="17.5">
      <c r="A711" s="241" t="s">
        <v>843</v>
      </c>
      <c r="B711" s="242">
        <v>0</v>
      </c>
      <c r="C711" s="242"/>
      <c r="D711" s="334"/>
    </row>
    <row r="712" spans="1:4" ht="17.5">
      <c r="A712" s="238" t="s">
        <v>844</v>
      </c>
      <c r="B712" s="239">
        <v>0</v>
      </c>
      <c r="C712" s="239"/>
      <c r="D712" s="334"/>
    </row>
    <row r="713" spans="1:4" ht="17.5">
      <c r="A713" s="241" t="s">
        <v>845</v>
      </c>
      <c r="B713" s="242">
        <v>0</v>
      </c>
      <c r="C713" s="242"/>
      <c r="D713" s="334"/>
    </row>
    <row r="714" spans="1:4" ht="17.5">
      <c r="A714" s="241" t="s">
        <v>846</v>
      </c>
      <c r="B714" s="242">
        <v>0</v>
      </c>
      <c r="C714" s="242"/>
      <c r="D714" s="334"/>
    </row>
    <row r="715" spans="1:4" ht="17.5">
      <c r="A715" s="241" t="s">
        <v>847</v>
      </c>
      <c r="B715" s="242">
        <v>0</v>
      </c>
      <c r="C715" s="242"/>
      <c r="D715" s="334"/>
    </row>
    <row r="716" spans="1:4" ht="17.5">
      <c r="A716" s="241" t="s">
        <v>848</v>
      </c>
      <c r="B716" s="242">
        <v>0</v>
      </c>
      <c r="C716" s="242"/>
      <c r="D716" s="334"/>
    </row>
    <row r="717" spans="1:4" ht="17.5">
      <c r="A717" s="238" t="s">
        <v>849</v>
      </c>
      <c r="B717" s="239">
        <v>0</v>
      </c>
      <c r="C717" s="239"/>
      <c r="D717" s="334"/>
    </row>
    <row r="718" spans="1:4" ht="17.5">
      <c r="A718" s="241" t="s">
        <v>850</v>
      </c>
      <c r="B718" s="242">
        <v>0</v>
      </c>
      <c r="C718" s="242"/>
      <c r="D718" s="334"/>
    </row>
    <row r="719" spans="1:4" ht="17.5">
      <c r="A719" s="241" t="s">
        <v>851</v>
      </c>
      <c r="B719" s="242">
        <v>0</v>
      </c>
      <c r="C719" s="242"/>
      <c r="D719" s="334"/>
    </row>
    <row r="720" spans="1:4" ht="17.5">
      <c r="A720" s="241" t="s">
        <v>852</v>
      </c>
      <c r="B720" s="242">
        <v>444</v>
      </c>
      <c r="C720" s="242">
        <v>428</v>
      </c>
      <c r="D720" s="334">
        <v>-0.04</v>
      </c>
    </row>
    <row r="721" spans="1:4" ht="17.5">
      <c r="A721" s="238" t="s">
        <v>853</v>
      </c>
      <c r="B721" s="239">
        <v>0</v>
      </c>
      <c r="C721" s="239">
        <v>0</v>
      </c>
      <c r="D721" s="334"/>
    </row>
    <row r="722" spans="1:4" ht="17.5">
      <c r="A722" s="241" t="s">
        <v>854</v>
      </c>
      <c r="B722" s="242">
        <v>275</v>
      </c>
      <c r="C722" s="242">
        <v>223</v>
      </c>
      <c r="D722" s="334">
        <v>-0.19</v>
      </c>
    </row>
    <row r="723" spans="1:4" ht="17.5">
      <c r="A723" s="241" t="s">
        <v>855</v>
      </c>
      <c r="B723" s="242">
        <v>169</v>
      </c>
      <c r="C723" s="242">
        <v>205</v>
      </c>
      <c r="D723" s="334">
        <v>0.21</v>
      </c>
    </row>
    <row r="724" spans="1:4" ht="17.5">
      <c r="A724" s="241" t="s">
        <v>856</v>
      </c>
      <c r="B724" s="242">
        <v>3019</v>
      </c>
      <c r="C724" s="242">
        <v>1301</v>
      </c>
      <c r="D724" s="334">
        <v>-0.56999999999999995</v>
      </c>
    </row>
    <row r="725" spans="1:4" ht="17.5">
      <c r="A725" s="238" t="s">
        <v>857</v>
      </c>
      <c r="B725" s="239">
        <v>0</v>
      </c>
      <c r="C725" s="239">
        <v>0</v>
      </c>
      <c r="D725" s="334"/>
    </row>
    <row r="726" spans="1:4" ht="17.5">
      <c r="A726" s="241" t="s">
        <v>858</v>
      </c>
      <c r="B726" s="242">
        <v>0</v>
      </c>
      <c r="C726" s="242">
        <v>0</v>
      </c>
      <c r="D726" s="334"/>
    </row>
    <row r="727" spans="1:4" ht="17.5">
      <c r="A727" s="241" t="s">
        <v>859</v>
      </c>
      <c r="B727" s="242">
        <v>0</v>
      </c>
      <c r="C727" s="242">
        <v>0</v>
      </c>
      <c r="D727" s="334"/>
    </row>
    <row r="728" spans="1:4" ht="17.5">
      <c r="A728" s="238" t="s">
        <v>860</v>
      </c>
      <c r="B728" s="239">
        <v>0</v>
      </c>
      <c r="C728" s="239">
        <v>0</v>
      </c>
      <c r="D728" s="334"/>
    </row>
    <row r="729" spans="1:4" ht="17.5">
      <c r="A729" s="241" t="s">
        <v>861</v>
      </c>
      <c r="B729" s="242">
        <v>0</v>
      </c>
      <c r="C729" s="242">
        <v>0</v>
      </c>
      <c r="D729" s="334"/>
    </row>
    <row r="730" spans="1:4" ht="17.5">
      <c r="A730" s="241" t="s">
        <v>862</v>
      </c>
      <c r="B730" s="242">
        <v>0</v>
      </c>
      <c r="C730" s="242">
        <v>0</v>
      </c>
      <c r="D730" s="334"/>
    </row>
    <row r="731" spans="1:4" ht="17.5">
      <c r="A731" s="241" t="s">
        <v>863</v>
      </c>
      <c r="B731" s="242">
        <v>0</v>
      </c>
      <c r="C731" s="242">
        <v>0</v>
      </c>
      <c r="D731" s="334"/>
    </row>
    <row r="732" spans="1:4" ht="17.5">
      <c r="A732" s="241" t="s">
        <v>864</v>
      </c>
      <c r="B732" s="242">
        <v>878</v>
      </c>
      <c r="C732" s="242">
        <v>1050</v>
      </c>
      <c r="D732" s="334">
        <v>0.2</v>
      </c>
    </row>
    <row r="733" spans="1:4" ht="17.5">
      <c r="A733" s="241" t="s">
        <v>865</v>
      </c>
      <c r="B733" s="242">
        <v>619</v>
      </c>
      <c r="C733" s="242">
        <v>100</v>
      </c>
      <c r="D733" s="334">
        <v>-0.84</v>
      </c>
    </row>
    <row r="734" spans="1:4" ht="17.5">
      <c r="A734" s="241" t="s">
        <v>866</v>
      </c>
      <c r="B734" s="242">
        <v>809</v>
      </c>
      <c r="C734" s="242"/>
      <c r="D734" s="334">
        <v>-1</v>
      </c>
    </row>
    <row r="735" spans="1:4" ht="17.5">
      <c r="A735" s="241" t="s">
        <v>867</v>
      </c>
      <c r="B735" s="242">
        <v>713</v>
      </c>
      <c r="C735" s="242">
        <v>151</v>
      </c>
      <c r="D735" s="334">
        <v>-0.79</v>
      </c>
    </row>
    <row r="736" spans="1:4" ht="17.5">
      <c r="A736" s="241" t="s">
        <v>868</v>
      </c>
      <c r="B736" s="242">
        <v>0</v>
      </c>
      <c r="C736" s="242">
        <v>0</v>
      </c>
      <c r="D736" s="334"/>
    </row>
    <row r="737" spans="1:4" ht="17.5">
      <c r="A737" s="238" t="s">
        <v>869</v>
      </c>
      <c r="B737" s="239">
        <v>0</v>
      </c>
      <c r="C737" s="239"/>
      <c r="D737" s="334"/>
    </row>
    <row r="738" spans="1:4" ht="17.5">
      <c r="A738" s="241" t="s">
        <v>870</v>
      </c>
      <c r="B738" s="242">
        <v>0</v>
      </c>
      <c r="C738" s="242"/>
      <c r="D738" s="334"/>
    </row>
    <row r="739" spans="1:4" ht="17.5">
      <c r="A739" s="238" t="s">
        <v>871</v>
      </c>
      <c r="B739" s="239">
        <v>35</v>
      </c>
      <c r="C739" s="239">
        <v>62</v>
      </c>
      <c r="D739" s="334">
        <v>0.77</v>
      </c>
    </row>
    <row r="740" spans="1:4" ht="17.5">
      <c r="A740" s="241" t="s">
        <v>872</v>
      </c>
      <c r="B740" s="242">
        <v>0</v>
      </c>
      <c r="C740" s="242">
        <v>0</v>
      </c>
      <c r="D740" s="334"/>
    </row>
    <row r="741" spans="1:4" ht="17.5">
      <c r="A741" s="335" t="s">
        <v>873</v>
      </c>
      <c r="B741" s="336">
        <v>13</v>
      </c>
      <c r="C741" s="336"/>
      <c r="D741" s="334">
        <v>-1</v>
      </c>
    </row>
    <row r="742" spans="1:4" ht="17.5">
      <c r="A742" s="335" t="s">
        <v>874</v>
      </c>
      <c r="B742" s="336">
        <v>22</v>
      </c>
      <c r="C742" s="336">
        <v>62</v>
      </c>
      <c r="D742" s="334">
        <v>1.82</v>
      </c>
    </row>
    <row r="743" spans="1:4" ht="17.5">
      <c r="A743" s="238" t="s">
        <v>875</v>
      </c>
      <c r="B743" s="239">
        <v>0</v>
      </c>
      <c r="C743" s="239">
        <v>0</v>
      </c>
      <c r="D743" s="334"/>
    </row>
    <row r="744" spans="1:4" ht="17.5">
      <c r="A744" s="238" t="s">
        <v>876</v>
      </c>
      <c r="B744" s="239">
        <v>0</v>
      </c>
      <c r="C744" s="239"/>
      <c r="D744" s="334"/>
    </row>
    <row r="745" spans="1:4" ht="17.5">
      <c r="A745" s="241" t="s">
        <v>877</v>
      </c>
      <c r="B745" s="242">
        <v>0</v>
      </c>
      <c r="C745" s="242"/>
      <c r="D745" s="334"/>
    </row>
    <row r="746" spans="1:4" ht="17.5">
      <c r="A746" s="241" t="s">
        <v>878</v>
      </c>
      <c r="B746" s="242">
        <v>0</v>
      </c>
      <c r="C746" s="242"/>
      <c r="D746" s="334"/>
    </row>
    <row r="747" spans="1:4" ht="17.5">
      <c r="A747" s="241" t="s">
        <v>879</v>
      </c>
      <c r="B747" s="242">
        <v>0</v>
      </c>
      <c r="C747" s="242"/>
      <c r="D747" s="334"/>
    </row>
    <row r="748" spans="1:4" ht="17.5">
      <c r="A748" s="241" t="s">
        <v>880</v>
      </c>
      <c r="B748" s="242">
        <v>0</v>
      </c>
      <c r="C748" s="242">
        <v>0</v>
      </c>
      <c r="D748" s="334"/>
    </row>
    <row r="749" spans="1:4" ht="17.5">
      <c r="A749" s="241" t="s">
        <v>881</v>
      </c>
      <c r="B749" s="242">
        <v>0</v>
      </c>
      <c r="C749" s="242">
        <v>0</v>
      </c>
      <c r="D749" s="334"/>
    </row>
    <row r="750" spans="1:4" ht="17.5">
      <c r="A750" s="241" t="s">
        <v>882</v>
      </c>
      <c r="B750" s="242">
        <v>0</v>
      </c>
      <c r="C750" s="242"/>
      <c r="D750" s="334"/>
    </row>
    <row r="751" spans="1:4" ht="17.5">
      <c r="A751" s="241" t="s">
        <v>883</v>
      </c>
      <c r="B751" s="242">
        <v>0</v>
      </c>
      <c r="C751" s="242">
        <v>0</v>
      </c>
      <c r="D751" s="334"/>
    </row>
    <row r="752" spans="1:4" ht="17.5">
      <c r="A752" s="241" t="s">
        <v>884</v>
      </c>
      <c r="B752" s="242">
        <v>0</v>
      </c>
      <c r="C752" s="242"/>
      <c r="D752" s="334"/>
    </row>
    <row r="753" spans="1:4" ht="17.5">
      <c r="A753" s="241" t="s">
        <v>885</v>
      </c>
      <c r="B753" s="242">
        <v>1414</v>
      </c>
      <c r="C753" s="242">
        <v>1412</v>
      </c>
      <c r="D753" s="334">
        <v>0</v>
      </c>
    </row>
    <row r="754" spans="1:4" ht="17.5">
      <c r="A754" s="238" t="s">
        <v>886</v>
      </c>
      <c r="B754" s="239">
        <v>940</v>
      </c>
      <c r="C754" s="239">
        <v>221</v>
      </c>
      <c r="D754" s="334">
        <v>-0.76</v>
      </c>
    </row>
    <row r="755" spans="1:4" ht="17.5">
      <c r="A755" s="241" t="s">
        <v>887</v>
      </c>
      <c r="B755" s="242">
        <v>0</v>
      </c>
      <c r="C755" s="242">
        <v>711</v>
      </c>
      <c r="D755" s="334"/>
    </row>
    <row r="756" spans="1:4" ht="17.5">
      <c r="A756" s="241" t="s">
        <v>888</v>
      </c>
      <c r="B756" s="242">
        <v>474</v>
      </c>
      <c r="C756" s="242">
        <v>365</v>
      </c>
      <c r="D756" s="334">
        <v>-0.23</v>
      </c>
    </row>
    <row r="757" spans="1:4" ht="17.5">
      <c r="A757" s="241" t="s">
        <v>889</v>
      </c>
      <c r="B757" s="242">
        <v>0</v>
      </c>
      <c r="C757" s="242">
        <v>115</v>
      </c>
      <c r="D757" s="334"/>
    </row>
    <row r="758" spans="1:4" ht="17.5">
      <c r="A758" s="238" t="s">
        <v>890</v>
      </c>
      <c r="B758" s="239">
        <v>118</v>
      </c>
      <c r="C758" s="239">
        <v>274</v>
      </c>
      <c r="D758" s="334">
        <v>1.32</v>
      </c>
    </row>
    <row r="759" spans="1:4" ht="35">
      <c r="A759" s="241" t="s">
        <v>891</v>
      </c>
      <c r="B759" s="242">
        <v>0</v>
      </c>
      <c r="C759" s="242">
        <v>0</v>
      </c>
      <c r="D759" s="334"/>
    </row>
    <row r="760" spans="1:4" ht="35">
      <c r="A760" s="241" t="s">
        <v>892</v>
      </c>
      <c r="B760" s="242">
        <v>118</v>
      </c>
      <c r="C760" s="242">
        <v>274</v>
      </c>
      <c r="D760" s="334">
        <v>1.32</v>
      </c>
    </row>
    <row r="761" spans="1:4" ht="17.5">
      <c r="A761" s="241" t="s">
        <v>893</v>
      </c>
      <c r="B761" s="242">
        <v>0</v>
      </c>
      <c r="C761" s="242"/>
      <c r="D761" s="334"/>
    </row>
    <row r="762" spans="1:4" ht="35">
      <c r="A762" s="241" t="s">
        <v>894</v>
      </c>
      <c r="B762" s="242">
        <v>0</v>
      </c>
      <c r="C762" s="242"/>
      <c r="D762" s="334"/>
    </row>
    <row r="763" spans="1:4" ht="17.5">
      <c r="A763" s="241" t="s">
        <v>895</v>
      </c>
      <c r="B763" s="242">
        <v>0</v>
      </c>
      <c r="C763" s="242"/>
      <c r="D763" s="334"/>
    </row>
    <row r="764" spans="1:4" ht="17.5">
      <c r="A764" s="241" t="s">
        <v>896</v>
      </c>
      <c r="B764" s="242">
        <v>117</v>
      </c>
      <c r="C764" s="242">
        <v>0</v>
      </c>
      <c r="D764" s="334">
        <v>-1</v>
      </c>
    </row>
    <row r="765" spans="1:4" ht="17.5">
      <c r="A765" s="241" t="s">
        <v>897</v>
      </c>
      <c r="B765" s="242">
        <v>117</v>
      </c>
      <c r="C765" s="242">
        <v>0</v>
      </c>
      <c r="D765" s="334">
        <v>-1</v>
      </c>
    </row>
    <row r="766" spans="1:4" ht="17.5">
      <c r="A766" s="241" t="s">
        <v>898</v>
      </c>
      <c r="B766" s="242">
        <v>0</v>
      </c>
      <c r="C766" s="242">
        <v>0</v>
      </c>
      <c r="D766" s="334"/>
    </row>
    <row r="767" spans="1:4" ht="17.5">
      <c r="A767" s="238" t="s">
        <v>899</v>
      </c>
      <c r="B767" s="239">
        <v>0</v>
      </c>
      <c r="C767" s="239"/>
      <c r="D767" s="334"/>
    </row>
    <row r="768" spans="1:4" ht="17.5">
      <c r="A768" s="241" t="s">
        <v>900</v>
      </c>
      <c r="B768" s="242">
        <v>26</v>
      </c>
      <c r="C768" s="242">
        <v>0</v>
      </c>
      <c r="D768" s="334">
        <v>-1</v>
      </c>
    </row>
    <row r="769" spans="1:4" ht="17.5">
      <c r="A769" s="241" t="s">
        <v>901</v>
      </c>
      <c r="B769" s="242">
        <v>26</v>
      </c>
      <c r="C769" s="242"/>
      <c r="D769" s="334">
        <v>-1</v>
      </c>
    </row>
    <row r="770" spans="1:4" ht="17.5">
      <c r="A770" s="241" t="s">
        <v>902</v>
      </c>
      <c r="B770" s="242">
        <v>0</v>
      </c>
      <c r="C770" s="242"/>
      <c r="D770" s="334"/>
    </row>
    <row r="771" spans="1:4" ht="17.5">
      <c r="A771" s="241" t="s">
        <v>903</v>
      </c>
      <c r="B771" s="242">
        <v>9</v>
      </c>
      <c r="C771" s="242">
        <v>0</v>
      </c>
      <c r="D771" s="334">
        <v>-1</v>
      </c>
    </row>
    <row r="772" spans="1:4" ht="17.5">
      <c r="A772" s="238" t="s">
        <v>904</v>
      </c>
      <c r="B772" s="239">
        <v>9</v>
      </c>
      <c r="C772" s="239">
        <v>0</v>
      </c>
      <c r="D772" s="334">
        <v>-1</v>
      </c>
    </row>
    <row r="773" spans="1:4" ht="17.5">
      <c r="A773" s="241" t="s">
        <v>905</v>
      </c>
      <c r="B773" s="242">
        <v>0</v>
      </c>
      <c r="C773" s="242">
        <v>0</v>
      </c>
      <c r="D773" s="334"/>
    </row>
    <row r="774" spans="1:4" ht="17.5">
      <c r="A774" s="241" t="s">
        <v>906</v>
      </c>
      <c r="B774" s="242">
        <v>0</v>
      </c>
      <c r="C774" s="242"/>
      <c r="D774" s="334"/>
    </row>
    <row r="775" spans="1:4" ht="17.5">
      <c r="A775" s="241" t="s">
        <v>907</v>
      </c>
      <c r="B775" s="242">
        <v>4411</v>
      </c>
      <c r="C775" s="242">
        <v>1203</v>
      </c>
      <c r="D775" s="334">
        <v>-0.73</v>
      </c>
    </row>
    <row r="776" spans="1:4" ht="17.5">
      <c r="A776" s="241" t="s">
        <v>908</v>
      </c>
      <c r="B776" s="242">
        <v>64</v>
      </c>
      <c r="C776" s="242">
        <v>361</v>
      </c>
      <c r="D776" s="334">
        <v>4.6399999999999997</v>
      </c>
    </row>
    <row r="777" spans="1:4" ht="17.5">
      <c r="A777" s="241" t="s">
        <v>909</v>
      </c>
      <c r="B777" s="242">
        <v>50</v>
      </c>
      <c r="C777" s="242">
        <v>51</v>
      </c>
      <c r="D777" s="334">
        <v>0.02</v>
      </c>
    </row>
    <row r="778" spans="1:4" ht="17.5">
      <c r="A778" s="241" t="s">
        <v>910</v>
      </c>
      <c r="B778" s="242">
        <v>0</v>
      </c>
      <c r="C778" s="242"/>
      <c r="D778" s="334"/>
    </row>
    <row r="779" spans="1:4" ht="17.5">
      <c r="A779" s="238" t="s">
        <v>911</v>
      </c>
      <c r="B779" s="239">
        <v>0</v>
      </c>
      <c r="C779" s="239">
        <v>0</v>
      </c>
      <c r="D779" s="334"/>
    </row>
    <row r="780" spans="1:4" ht="17.5">
      <c r="A780" s="241" t="s">
        <v>912</v>
      </c>
      <c r="B780" s="242">
        <v>0</v>
      </c>
      <c r="C780" s="242">
        <v>0</v>
      </c>
      <c r="D780" s="334"/>
    </row>
    <row r="781" spans="1:4" ht="17.5">
      <c r="A781" s="241" t="s">
        <v>913</v>
      </c>
      <c r="B781" s="242">
        <v>0</v>
      </c>
      <c r="C781" s="242">
        <v>0</v>
      </c>
      <c r="D781" s="334"/>
    </row>
    <row r="782" spans="1:4" ht="17.5">
      <c r="A782" s="241" t="s">
        <v>914</v>
      </c>
      <c r="B782" s="242">
        <v>0</v>
      </c>
      <c r="C782" s="242"/>
      <c r="D782" s="334"/>
    </row>
    <row r="783" spans="1:4" ht="17.5">
      <c r="A783" s="241" t="s">
        <v>915</v>
      </c>
      <c r="B783" s="242">
        <v>0</v>
      </c>
      <c r="C783" s="242"/>
      <c r="D783" s="334"/>
    </row>
    <row r="784" spans="1:4" ht="17.5">
      <c r="A784" s="241" t="s">
        <v>916</v>
      </c>
      <c r="B784" s="242">
        <v>14</v>
      </c>
      <c r="C784" s="242">
        <v>310</v>
      </c>
      <c r="D784" s="334">
        <v>21.14</v>
      </c>
    </row>
    <row r="785" spans="1:4" ht="17.5">
      <c r="A785" s="238" t="s">
        <v>917</v>
      </c>
      <c r="B785" s="239">
        <v>470</v>
      </c>
      <c r="C785" s="239">
        <v>170</v>
      </c>
      <c r="D785" s="334">
        <v>-0.64</v>
      </c>
    </row>
    <row r="786" spans="1:4" ht="17.5">
      <c r="A786" s="241" t="s">
        <v>918</v>
      </c>
      <c r="B786" s="242">
        <v>0</v>
      </c>
      <c r="C786" s="242">
        <v>0</v>
      </c>
      <c r="D786" s="334"/>
    </row>
    <row r="787" spans="1:4" ht="17.5">
      <c r="A787" s="241" t="s">
        <v>919</v>
      </c>
      <c r="B787" s="242">
        <v>0</v>
      </c>
      <c r="C787" s="242">
        <v>0</v>
      </c>
      <c r="D787" s="334"/>
    </row>
    <row r="788" spans="1:4" ht="17.5">
      <c r="A788" s="238" t="s">
        <v>920</v>
      </c>
      <c r="B788" s="239">
        <v>470</v>
      </c>
      <c r="C788" s="239">
        <v>170</v>
      </c>
      <c r="D788" s="334">
        <v>-0.64</v>
      </c>
    </row>
    <row r="789" spans="1:4" ht="17.5">
      <c r="A789" s="241" t="s">
        <v>921</v>
      </c>
      <c r="B789" s="242">
        <v>3818</v>
      </c>
      <c r="C789" s="242">
        <v>672</v>
      </c>
      <c r="D789" s="334">
        <v>-0.82</v>
      </c>
    </row>
    <row r="790" spans="1:4" ht="17.5">
      <c r="A790" s="241" t="s">
        <v>922</v>
      </c>
      <c r="B790" s="242">
        <v>741</v>
      </c>
      <c r="C790" s="242"/>
      <c r="D790" s="334">
        <v>-1</v>
      </c>
    </row>
    <row r="791" spans="1:4" ht="17.5">
      <c r="A791" s="238" t="s">
        <v>923</v>
      </c>
      <c r="B791" s="239">
        <v>2952</v>
      </c>
      <c r="C791" s="239">
        <v>672</v>
      </c>
      <c r="D791" s="334">
        <v>-0.77</v>
      </c>
    </row>
    <row r="792" spans="1:4" ht="17.5">
      <c r="A792" s="338" t="s">
        <v>924</v>
      </c>
      <c r="B792" s="242">
        <v>0</v>
      </c>
      <c r="C792" s="242">
        <v>0</v>
      </c>
      <c r="D792" s="334"/>
    </row>
    <row r="793" spans="1:4" ht="17.5">
      <c r="A793" s="238" t="s">
        <v>925</v>
      </c>
      <c r="B793" s="239">
        <v>0</v>
      </c>
      <c r="C793" s="239">
        <v>0</v>
      </c>
      <c r="D793" s="334"/>
    </row>
    <row r="794" spans="1:4" ht="17.5">
      <c r="A794" s="338" t="s">
        <v>926</v>
      </c>
      <c r="B794" s="242">
        <v>0</v>
      </c>
      <c r="C794" s="242">
        <v>0</v>
      </c>
      <c r="D794" s="334"/>
    </row>
    <row r="795" spans="1:4" ht="17.5">
      <c r="A795" s="238" t="s">
        <v>927</v>
      </c>
      <c r="B795" s="239">
        <v>0</v>
      </c>
      <c r="C795" s="239">
        <v>0</v>
      </c>
      <c r="D795" s="334"/>
    </row>
    <row r="796" spans="1:4" ht="17.5">
      <c r="A796" s="241" t="s">
        <v>928</v>
      </c>
      <c r="B796" s="242">
        <v>0</v>
      </c>
      <c r="C796" s="242"/>
      <c r="D796" s="334"/>
    </row>
    <row r="797" spans="1:4" ht="17.5">
      <c r="A797" s="241" t="s">
        <v>929</v>
      </c>
      <c r="B797" s="242">
        <v>125</v>
      </c>
      <c r="C797" s="242"/>
      <c r="D797" s="334">
        <v>-1</v>
      </c>
    </row>
    <row r="798" spans="1:4" ht="17.5">
      <c r="A798" s="241" t="s">
        <v>930</v>
      </c>
      <c r="B798" s="242">
        <v>0</v>
      </c>
      <c r="C798" s="242">
        <v>0</v>
      </c>
      <c r="D798" s="334"/>
    </row>
    <row r="799" spans="1:4" ht="17.5">
      <c r="A799" s="241" t="s">
        <v>931</v>
      </c>
      <c r="B799" s="242">
        <v>0</v>
      </c>
      <c r="C799" s="242"/>
      <c r="D799" s="334"/>
    </row>
    <row r="800" spans="1:4" ht="17.5">
      <c r="A800" s="241" t="s">
        <v>932</v>
      </c>
      <c r="B800" s="242">
        <v>0</v>
      </c>
      <c r="C800" s="242"/>
      <c r="D800" s="334"/>
    </row>
    <row r="801" spans="1:4" ht="17.5">
      <c r="A801" s="238" t="s">
        <v>933</v>
      </c>
      <c r="B801" s="239">
        <v>0</v>
      </c>
      <c r="C801" s="239"/>
      <c r="D801" s="334"/>
    </row>
    <row r="802" spans="1:4" ht="17.5">
      <c r="A802" s="241" t="s">
        <v>934</v>
      </c>
      <c r="B802" s="242">
        <v>0</v>
      </c>
      <c r="C802" s="242"/>
      <c r="D802" s="334"/>
    </row>
    <row r="803" spans="1:4" ht="17.5">
      <c r="A803" s="238" t="s">
        <v>935</v>
      </c>
      <c r="B803" s="239">
        <v>0</v>
      </c>
      <c r="C803" s="239"/>
      <c r="D803" s="334"/>
    </row>
    <row r="804" spans="1:4" ht="17.5">
      <c r="A804" s="241" t="s">
        <v>936</v>
      </c>
      <c r="B804" s="242">
        <v>0</v>
      </c>
      <c r="C804" s="242"/>
      <c r="D804" s="334"/>
    </row>
    <row r="805" spans="1:4" ht="17.5">
      <c r="A805" s="238" t="s">
        <v>937</v>
      </c>
      <c r="B805" s="239">
        <v>0</v>
      </c>
      <c r="C805" s="239"/>
      <c r="D805" s="334"/>
    </row>
    <row r="806" spans="1:4" ht="17.5">
      <c r="A806" s="241" t="s">
        <v>938</v>
      </c>
      <c r="B806" s="242">
        <v>0</v>
      </c>
      <c r="C806" s="242"/>
      <c r="D806" s="334"/>
    </row>
    <row r="807" spans="1:4" ht="17.5">
      <c r="A807" s="241" t="s">
        <v>939</v>
      </c>
      <c r="B807" s="242">
        <v>0</v>
      </c>
      <c r="C807" s="242"/>
      <c r="D807" s="334"/>
    </row>
    <row r="808" spans="1:4" ht="17.5">
      <c r="A808" s="241" t="s">
        <v>940</v>
      </c>
      <c r="B808" s="242">
        <v>0</v>
      </c>
      <c r="C808" s="242"/>
      <c r="D808" s="334"/>
    </row>
    <row r="809" spans="1:4" ht="17.5">
      <c r="A809" s="241" t="s">
        <v>941</v>
      </c>
      <c r="B809" s="242">
        <v>0</v>
      </c>
      <c r="C809" s="242"/>
      <c r="D809" s="334"/>
    </row>
    <row r="810" spans="1:4" ht="17.5">
      <c r="A810" s="241" t="s">
        <v>942</v>
      </c>
      <c r="B810" s="242">
        <v>0</v>
      </c>
      <c r="C810" s="242"/>
      <c r="D810" s="334"/>
    </row>
    <row r="811" spans="1:4" ht="17.5">
      <c r="A811" s="241" t="s">
        <v>943</v>
      </c>
      <c r="B811" s="242">
        <v>0</v>
      </c>
      <c r="C811" s="242"/>
      <c r="D811" s="334"/>
    </row>
    <row r="812" spans="1:4" ht="17.5">
      <c r="A812" s="241" t="s">
        <v>944</v>
      </c>
      <c r="B812" s="242">
        <v>0</v>
      </c>
      <c r="C812" s="242"/>
      <c r="D812" s="334"/>
    </row>
    <row r="813" spans="1:4" ht="17.5">
      <c r="A813" s="241" t="s">
        <v>945</v>
      </c>
      <c r="B813" s="242">
        <v>0</v>
      </c>
      <c r="C813" s="242"/>
      <c r="D813" s="334"/>
    </row>
    <row r="814" spans="1:4" ht="17.5">
      <c r="A814" s="241" t="s">
        <v>946</v>
      </c>
      <c r="B814" s="242">
        <v>0</v>
      </c>
      <c r="C814" s="242"/>
      <c r="D814" s="334"/>
    </row>
    <row r="815" spans="1:4" ht="17.5">
      <c r="A815" s="241" t="s">
        <v>947</v>
      </c>
      <c r="B815" s="242">
        <v>0</v>
      </c>
      <c r="C815" s="242"/>
      <c r="D815" s="334"/>
    </row>
    <row r="816" spans="1:4" ht="17.5">
      <c r="A816" s="241" t="s">
        <v>948</v>
      </c>
      <c r="B816" s="242">
        <v>0</v>
      </c>
      <c r="C816" s="242"/>
      <c r="D816" s="334"/>
    </row>
    <row r="817" spans="1:4" ht="17.5">
      <c r="A817" s="241" t="s">
        <v>949</v>
      </c>
      <c r="B817" s="242">
        <v>0</v>
      </c>
      <c r="C817" s="242"/>
      <c r="D817" s="334"/>
    </row>
    <row r="818" spans="1:4" ht="17.5">
      <c r="A818" s="241" t="s">
        <v>950</v>
      </c>
      <c r="B818" s="242">
        <v>0</v>
      </c>
      <c r="C818" s="242"/>
      <c r="D818" s="334"/>
    </row>
    <row r="819" spans="1:4" ht="17.5">
      <c r="A819" s="241" t="s">
        <v>951</v>
      </c>
      <c r="B819" s="242">
        <v>0</v>
      </c>
      <c r="C819" s="242"/>
      <c r="D819" s="334"/>
    </row>
    <row r="820" spans="1:4" ht="17.5">
      <c r="A820" s="238" t="s">
        <v>952</v>
      </c>
      <c r="B820" s="239">
        <v>0</v>
      </c>
      <c r="C820" s="239"/>
      <c r="D820" s="334"/>
    </row>
    <row r="821" spans="1:4" ht="17.5">
      <c r="A821" s="340" t="s">
        <v>953</v>
      </c>
      <c r="B821" s="242">
        <v>0</v>
      </c>
      <c r="C821" s="242"/>
      <c r="D821" s="334"/>
    </row>
    <row r="822" spans="1:4" ht="17.5">
      <c r="A822" s="337" t="s">
        <v>954</v>
      </c>
      <c r="B822" s="339">
        <v>0</v>
      </c>
      <c r="C822" s="339"/>
      <c r="D822" s="334"/>
    </row>
    <row r="823" spans="1:4" ht="17.5">
      <c r="A823" s="238" t="s">
        <v>955</v>
      </c>
      <c r="B823" s="239">
        <v>0</v>
      </c>
      <c r="C823" s="239"/>
      <c r="D823" s="334"/>
    </row>
    <row r="824" spans="1:4" ht="17.5">
      <c r="A824" s="238" t="s">
        <v>956</v>
      </c>
      <c r="B824" s="239">
        <v>59</v>
      </c>
      <c r="C824" s="239">
        <v>0</v>
      </c>
      <c r="D824" s="334">
        <v>-1</v>
      </c>
    </row>
    <row r="825" spans="1:4" ht="17.5">
      <c r="A825" s="241" t="s">
        <v>957</v>
      </c>
      <c r="B825" s="242">
        <v>59</v>
      </c>
      <c r="C825" s="242"/>
      <c r="D825" s="334">
        <v>-1</v>
      </c>
    </row>
    <row r="826" spans="1:4" ht="17.5">
      <c r="A826" s="241" t="s">
        <v>958</v>
      </c>
      <c r="B826" s="242">
        <v>0</v>
      </c>
      <c r="C826" s="242"/>
      <c r="D826" s="334"/>
    </row>
    <row r="827" spans="1:4" ht="17.5">
      <c r="A827" s="241" t="s">
        <v>959</v>
      </c>
      <c r="B827" s="242">
        <v>0</v>
      </c>
      <c r="C827" s="242"/>
      <c r="D827" s="334"/>
    </row>
    <row r="828" spans="1:4" ht="17.5">
      <c r="A828" s="241" t="s">
        <v>960</v>
      </c>
      <c r="B828" s="242">
        <v>0</v>
      </c>
      <c r="C828" s="242"/>
      <c r="D828" s="334"/>
    </row>
    <row r="829" spans="1:4" ht="17.5">
      <c r="A829" s="241" t="s">
        <v>961</v>
      </c>
      <c r="B829" s="242">
        <v>0</v>
      </c>
      <c r="C829" s="242"/>
      <c r="D829" s="334"/>
    </row>
    <row r="830" spans="1:4" ht="17.5">
      <c r="A830" s="241" t="s">
        <v>962</v>
      </c>
      <c r="B830" s="242">
        <v>0</v>
      </c>
      <c r="C830" s="242"/>
      <c r="D830" s="334"/>
    </row>
    <row r="831" spans="1:4" ht="17.5">
      <c r="A831" s="241" t="s">
        <v>963</v>
      </c>
      <c r="B831" s="242">
        <v>0</v>
      </c>
      <c r="C831" s="242"/>
      <c r="D831" s="334"/>
    </row>
    <row r="832" spans="1:4" ht="17.5">
      <c r="A832" s="241" t="s">
        <v>964</v>
      </c>
      <c r="B832" s="242">
        <v>0</v>
      </c>
      <c r="C832" s="242"/>
      <c r="D832" s="334"/>
    </row>
    <row r="833" spans="1:4" ht="17.5">
      <c r="A833" s="241" t="s">
        <v>965</v>
      </c>
      <c r="B833" s="242">
        <v>0</v>
      </c>
      <c r="C833" s="242"/>
      <c r="D833" s="334"/>
    </row>
    <row r="834" spans="1:4" ht="17.5">
      <c r="A834" s="241" t="s">
        <v>966</v>
      </c>
      <c r="B834" s="242">
        <v>0</v>
      </c>
      <c r="C834" s="242"/>
      <c r="D834" s="334"/>
    </row>
    <row r="835" spans="1:4" ht="17.5">
      <c r="A835" s="238" t="s">
        <v>967</v>
      </c>
      <c r="B835" s="239">
        <v>0</v>
      </c>
      <c r="C835" s="239"/>
      <c r="D835" s="334"/>
    </row>
    <row r="836" spans="1:4" ht="17.5">
      <c r="A836" s="338" t="s">
        <v>968</v>
      </c>
      <c r="B836" s="242">
        <v>0</v>
      </c>
      <c r="C836" s="242"/>
      <c r="D836" s="334"/>
    </row>
    <row r="837" spans="1:4" ht="17.5">
      <c r="A837" s="238" t="s">
        <v>969</v>
      </c>
      <c r="B837" s="239">
        <v>0</v>
      </c>
      <c r="C837" s="239"/>
      <c r="D837" s="334"/>
    </row>
    <row r="838" spans="1:4" ht="17.5">
      <c r="A838" s="241" t="s">
        <v>970</v>
      </c>
      <c r="B838" s="242">
        <v>0</v>
      </c>
      <c r="C838" s="242"/>
      <c r="D838" s="334"/>
    </row>
    <row r="839" spans="1:4" ht="17.5">
      <c r="A839" s="241" t="s">
        <v>971</v>
      </c>
      <c r="B839" s="242">
        <v>0</v>
      </c>
      <c r="C839" s="242"/>
      <c r="D839" s="334"/>
    </row>
    <row r="840" spans="1:4" ht="17.5">
      <c r="A840" s="238" t="s">
        <v>972</v>
      </c>
      <c r="B840" s="239">
        <v>0</v>
      </c>
      <c r="C840" s="239"/>
      <c r="D840" s="334"/>
    </row>
    <row r="841" spans="1:4" ht="17.5">
      <c r="A841" s="338" t="s">
        <v>973</v>
      </c>
      <c r="B841" s="242">
        <v>0</v>
      </c>
      <c r="C841" s="242"/>
      <c r="D841" s="334"/>
    </row>
    <row r="842" spans="1:4" ht="17.5">
      <c r="A842" s="238" t="s">
        <v>974</v>
      </c>
      <c r="B842" s="239">
        <v>0</v>
      </c>
      <c r="C842" s="239"/>
      <c r="D842" s="334"/>
    </row>
    <row r="843" spans="1:4" ht="17.5">
      <c r="A843" s="338" t="s">
        <v>975</v>
      </c>
      <c r="B843" s="242">
        <v>0</v>
      </c>
      <c r="C843" s="242"/>
      <c r="D843" s="334"/>
    </row>
    <row r="844" spans="1:4" ht="17.5">
      <c r="A844" s="238" t="s">
        <v>976</v>
      </c>
      <c r="B844" s="239">
        <v>0</v>
      </c>
      <c r="C844" s="239"/>
      <c r="D844" s="334"/>
    </row>
    <row r="845" spans="1:4" ht="17.5">
      <c r="A845" s="338" t="s">
        <v>977</v>
      </c>
      <c r="B845" s="242">
        <v>0</v>
      </c>
      <c r="C845" s="242"/>
      <c r="D845" s="334"/>
    </row>
    <row r="846" spans="1:4" ht="17.5">
      <c r="A846" s="337" t="s">
        <v>978</v>
      </c>
      <c r="B846" s="336">
        <v>0</v>
      </c>
      <c r="C846" s="336"/>
      <c r="D846" s="334"/>
    </row>
    <row r="847" spans="1:4" ht="17.5">
      <c r="A847" s="238" t="s">
        <v>979</v>
      </c>
      <c r="B847" s="239">
        <v>0</v>
      </c>
      <c r="C847" s="239"/>
      <c r="D847" s="334"/>
    </row>
    <row r="848" spans="1:4" ht="17.5">
      <c r="A848" s="238" t="s">
        <v>980</v>
      </c>
      <c r="B848" s="239">
        <v>0</v>
      </c>
      <c r="C848" s="239"/>
      <c r="D848" s="334"/>
    </row>
    <row r="849" spans="1:4" ht="17.5">
      <c r="A849" s="241" t="s">
        <v>981</v>
      </c>
      <c r="B849" s="242">
        <v>0</v>
      </c>
      <c r="C849" s="242"/>
      <c r="D849" s="334"/>
    </row>
    <row r="850" spans="1:4" ht="17.5">
      <c r="A850" s="241" t="s">
        <v>982</v>
      </c>
      <c r="B850" s="242">
        <v>0</v>
      </c>
      <c r="C850" s="242"/>
      <c r="D850" s="334"/>
    </row>
    <row r="851" spans="1:4" ht="17.5">
      <c r="A851" s="241" t="s">
        <v>983</v>
      </c>
      <c r="B851" s="242">
        <v>0</v>
      </c>
      <c r="C851" s="242">
        <v>0</v>
      </c>
      <c r="D851" s="334"/>
    </row>
    <row r="852" spans="1:4" ht="17.5">
      <c r="A852" s="241" t="s">
        <v>984</v>
      </c>
      <c r="B852" s="242">
        <v>0</v>
      </c>
      <c r="C852" s="242"/>
      <c r="D852" s="334"/>
    </row>
    <row r="853" spans="1:4" ht="17.5">
      <c r="A853" s="241" t="s">
        <v>985</v>
      </c>
      <c r="B853" s="242">
        <v>34562</v>
      </c>
      <c r="C853" s="242">
        <v>30981</v>
      </c>
      <c r="D853" s="334">
        <v>-0.1</v>
      </c>
    </row>
    <row r="854" spans="1:4" ht="17.5">
      <c r="A854" s="241" t="s">
        <v>986</v>
      </c>
      <c r="B854" s="242">
        <v>3976</v>
      </c>
      <c r="C854" s="242">
        <v>964</v>
      </c>
      <c r="D854" s="334">
        <v>-0.76</v>
      </c>
    </row>
    <row r="855" spans="1:4" ht="17.5">
      <c r="A855" s="241" t="s">
        <v>987</v>
      </c>
      <c r="B855" s="242">
        <v>364</v>
      </c>
      <c r="C855" s="242">
        <v>338</v>
      </c>
      <c r="D855" s="334">
        <v>-7.0000000000000007E-2</v>
      </c>
    </row>
    <row r="856" spans="1:4" ht="17.5">
      <c r="A856" s="241" t="s">
        <v>988</v>
      </c>
      <c r="B856" s="242">
        <v>0</v>
      </c>
      <c r="C856" s="242">
        <v>45</v>
      </c>
      <c r="D856" s="334"/>
    </row>
    <row r="857" spans="1:4" ht="17.5">
      <c r="A857" s="241" t="s">
        <v>989</v>
      </c>
      <c r="B857" s="242">
        <v>0</v>
      </c>
      <c r="C857" s="242">
        <v>0</v>
      </c>
      <c r="D857" s="334"/>
    </row>
    <row r="858" spans="1:4" ht="17.5">
      <c r="A858" s="241" t="s">
        <v>990</v>
      </c>
      <c r="B858" s="242">
        <v>771</v>
      </c>
      <c r="C858" s="242">
        <v>581</v>
      </c>
      <c r="D858" s="334">
        <v>-0.25</v>
      </c>
    </row>
    <row r="859" spans="1:4" ht="17.5">
      <c r="A859" s="241" t="s">
        <v>991</v>
      </c>
      <c r="B859" s="242">
        <v>0</v>
      </c>
      <c r="C859" s="242">
        <v>0</v>
      </c>
      <c r="D859" s="334"/>
    </row>
    <row r="860" spans="1:4" ht="17.5">
      <c r="A860" s="241" t="s">
        <v>992</v>
      </c>
      <c r="B860" s="242">
        <v>2841</v>
      </c>
      <c r="C860" s="242"/>
      <c r="D860" s="334">
        <v>-1</v>
      </c>
    </row>
    <row r="861" spans="1:4" ht="17.5">
      <c r="A861" s="241" t="s">
        <v>993</v>
      </c>
      <c r="B861" s="242">
        <v>0</v>
      </c>
      <c r="C861" s="242"/>
      <c r="D861" s="334"/>
    </row>
    <row r="862" spans="1:4" ht="17.5">
      <c r="A862" s="241" t="s">
        <v>994</v>
      </c>
      <c r="B862" s="242">
        <v>0</v>
      </c>
      <c r="C862" s="242"/>
      <c r="D862" s="334"/>
    </row>
    <row r="863" spans="1:4" ht="17.5">
      <c r="A863" s="241" t="s">
        <v>995</v>
      </c>
      <c r="B863" s="242">
        <v>0</v>
      </c>
      <c r="C863" s="242"/>
      <c r="D863" s="334"/>
    </row>
    <row r="864" spans="1:4" ht="17.5">
      <c r="A864" s="241" t="s">
        <v>996</v>
      </c>
      <c r="B864" s="242">
        <v>0</v>
      </c>
      <c r="C864" s="242"/>
      <c r="D864" s="334"/>
    </row>
    <row r="865" spans="1:4" ht="17.5">
      <c r="A865" s="241" t="s">
        <v>997</v>
      </c>
      <c r="B865" s="242">
        <v>0</v>
      </c>
      <c r="C865" s="242"/>
      <c r="D865" s="334"/>
    </row>
    <row r="866" spans="1:4" ht="17.5">
      <c r="A866" s="241" t="s">
        <v>998</v>
      </c>
      <c r="B866" s="242">
        <v>294</v>
      </c>
      <c r="C866" s="242">
        <v>1050</v>
      </c>
      <c r="D866" s="334">
        <v>2.57</v>
      </c>
    </row>
    <row r="867" spans="1:4" ht="17.5">
      <c r="A867" s="241" t="s">
        <v>999</v>
      </c>
      <c r="B867" s="242">
        <v>294</v>
      </c>
      <c r="C867" s="242">
        <v>1050</v>
      </c>
      <c r="D867" s="334">
        <v>2.57</v>
      </c>
    </row>
    <row r="868" spans="1:4" ht="17.5">
      <c r="A868" s="241" t="s">
        <v>1000</v>
      </c>
      <c r="B868" s="242">
        <v>3233</v>
      </c>
      <c r="C868" s="242">
        <v>20069</v>
      </c>
      <c r="D868" s="334">
        <v>5.21</v>
      </c>
    </row>
    <row r="869" spans="1:4" ht="17.5">
      <c r="A869" s="241" t="s">
        <v>1001</v>
      </c>
      <c r="B869" s="242">
        <v>0</v>
      </c>
      <c r="C869" s="242"/>
      <c r="D869" s="334"/>
    </row>
    <row r="870" spans="1:4" ht="17.5">
      <c r="A870" s="241" t="s">
        <v>1002</v>
      </c>
      <c r="B870" s="242">
        <v>3233</v>
      </c>
      <c r="C870" s="242">
        <v>20069</v>
      </c>
      <c r="D870" s="334">
        <v>5.21</v>
      </c>
    </row>
    <row r="871" spans="1:4" ht="17.5">
      <c r="A871" s="241" t="s">
        <v>1003</v>
      </c>
      <c r="B871" s="242">
        <v>2843</v>
      </c>
      <c r="C871" s="242">
        <v>8188</v>
      </c>
      <c r="D871" s="334">
        <v>1.88</v>
      </c>
    </row>
    <row r="872" spans="1:4" ht="17.5">
      <c r="A872" s="241" t="s">
        <v>1004</v>
      </c>
      <c r="B872" s="242">
        <v>2843</v>
      </c>
      <c r="C872" s="242">
        <v>8188</v>
      </c>
      <c r="D872" s="334">
        <v>1.88</v>
      </c>
    </row>
    <row r="873" spans="1:4" ht="17.5">
      <c r="A873" s="241" t="s">
        <v>1005</v>
      </c>
      <c r="B873" s="242">
        <v>0</v>
      </c>
      <c r="C873" s="242">
        <v>10</v>
      </c>
      <c r="D873" s="334"/>
    </row>
    <row r="874" spans="1:4" ht="17.5">
      <c r="A874" s="238" t="s">
        <v>1006</v>
      </c>
      <c r="B874" s="239">
        <v>0</v>
      </c>
      <c r="C874" s="239">
        <v>10</v>
      </c>
      <c r="D874" s="334"/>
    </row>
    <row r="875" spans="1:4" ht="17.5">
      <c r="A875" s="241" t="s">
        <v>1007</v>
      </c>
      <c r="B875" s="242">
        <v>24216</v>
      </c>
      <c r="C875" s="242">
        <v>700</v>
      </c>
      <c r="D875" s="334">
        <v>-0.97</v>
      </c>
    </row>
    <row r="876" spans="1:4" ht="17.5">
      <c r="A876" s="241" t="s">
        <v>1008</v>
      </c>
      <c r="B876" s="242">
        <v>24216</v>
      </c>
      <c r="C876" s="242">
        <v>700</v>
      </c>
      <c r="D876" s="334">
        <v>-0.97</v>
      </c>
    </row>
    <row r="877" spans="1:4" ht="17.5">
      <c r="A877" s="241" t="s">
        <v>1009</v>
      </c>
      <c r="B877" s="242">
        <v>1124</v>
      </c>
      <c r="C877" s="242">
        <v>613</v>
      </c>
      <c r="D877" s="334">
        <v>-0.45</v>
      </c>
    </row>
    <row r="878" spans="1:4" ht="17.5">
      <c r="A878" s="241" t="s">
        <v>1010</v>
      </c>
      <c r="B878" s="242">
        <v>768</v>
      </c>
      <c r="C878" s="242">
        <v>418</v>
      </c>
      <c r="D878" s="334">
        <v>-0.46</v>
      </c>
    </row>
    <row r="879" spans="1:4" ht="17.5">
      <c r="A879" s="241" t="s">
        <v>1011</v>
      </c>
      <c r="B879" s="242">
        <v>0</v>
      </c>
      <c r="C879" s="242"/>
      <c r="D879" s="334"/>
    </row>
    <row r="880" spans="1:4" ht="17.5">
      <c r="A880" s="241" t="s">
        <v>1012</v>
      </c>
      <c r="B880" s="242">
        <v>0</v>
      </c>
      <c r="C880" s="242"/>
      <c r="D880" s="334"/>
    </row>
    <row r="881" spans="1:4" ht="17.5">
      <c r="A881" s="241" t="s">
        <v>1013</v>
      </c>
      <c r="B881" s="242">
        <v>0</v>
      </c>
      <c r="C881" s="242"/>
      <c r="D881" s="334"/>
    </row>
    <row r="882" spans="1:4" ht="17.5">
      <c r="A882" s="241" t="s">
        <v>1014</v>
      </c>
      <c r="B882" s="242">
        <v>294</v>
      </c>
      <c r="C882" s="242">
        <v>258</v>
      </c>
      <c r="D882" s="334">
        <v>-0.12</v>
      </c>
    </row>
    <row r="883" spans="1:4" ht="17.5">
      <c r="A883" s="241" t="s">
        <v>1015</v>
      </c>
      <c r="B883" s="242">
        <v>0</v>
      </c>
      <c r="C883" s="242">
        <v>0</v>
      </c>
      <c r="D883" s="334"/>
    </row>
    <row r="884" spans="1:4" ht="17.5">
      <c r="A884" s="241" t="s">
        <v>1016</v>
      </c>
      <c r="B884" s="242">
        <v>0</v>
      </c>
      <c r="C884" s="242">
        <v>0</v>
      </c>
      <c r="D884" s="334"/>
    </row>
    <row r="885" spans="1:4" ht="17.5">
      <c r="A885" s="241" t="s">
        <v>1017</v>
      </c>
      <c r="B885" s="242">
        <v>5</v>
      </c>
      <c r="C885" s="242"/>
      <c r="D885" s="334">
        <v>-1</v>
      </c>
    </row>
    <row r="886" spans="1:4" ht="17.5">
      <c r="A886" s="241" t="s">
        <v>1018</v>
      </c>
      <c r="B886" s="242">
        <v>0</v>
      </c>
      <c r="C886" s="242">
        <v>0</v>
      </c>
      <c r="D886" s="334"/>
    </row>
    <row r="887" spans="1:4" ht="17.5">
      <c r="A887" s="241" t="s">
        <v>1019</v>
      </c>
      <c r="B887" s="242">
        <v>0</v>
      </c>
      <c r="C887" s="242"/>
      <c r="D887" s="334"/>
    </row>
    <row r="888" spans="1:4" ht="17.5">
      <c r="A888" s="241" t="s">
        <v>1020</v>
      </c>
      <c r="B888" s="242">
        <v>0</v>
      </c>
      <c r="C888" s="242"/>
      <c r="D888" s="334"/>
    </row>
    <row r="889" spans="1:4" ht="17.5">
      <c r="A889" s="241" t="s">
        <v>1021</v>
      </c>
      <c r="B889" s="242">
        <v>0</v>
      </c>
      <c r="C889" s="242"/>
      <c r="D889" s="334"/>
    </row>
    <row r="890" spans="1:4" ht="17.5">
      <c r="A890" s="241" t="s">
        <v>1022</v>
      </c>
      <c r="B890" s="242">
        <v>0</v>
      </c>
      <c r="C890" s="242"/>
      <c r="D890" s="334"/>
    </row>
    <row r="891" spans="1:4" ht="17.5">
      <c r="A891" s="241" t="s">
        <v>1023</v>
      </c>
      <c r="B891" s="242">
        <v>0</v>
      </c>
      <c r="C891" s="242"/>
      <c r="D891" s="334"/>
    </row>
    <row r="892" spans="1:4" ht="17.5">
      <c r="A892" s="241" t="s">
        <v>1024</v>
      </c>
      <c r="B892" s="242">
        <v>0</v>
      </c>
      <c r="C892" s="242"/>
      <c r="D892" s="334"/>
    </row>
    <row r="893" spans="1:4" ht="17.5">
      <c r="A893" s="241" t="s">
        <v>1025</v>
      </c>
      <c r="B893" s="242">
        <v>0</v>
      </c>
      <c r="C893" s="242"/>
      <c r="D893" s="334"/>
    </row>
    <row r="894" spans="1:4" ht="17.5">
      <c r="A894" s="241" t="s">
        <v>1026</v>
      </c>
      <c r="B894" s="242">
        <v>0</v>
      </c>
      <c r="C894" s="242"/>
      <c r="D894" s="334"/>
    </row>
    <row r="895" spans="1:4" ht="17.5">
      <c r="A895" s="241" t="s">
        <v>1027</v>
      </c>
      <c r="B895" s="242">
        <v>0</v>
      </c>
      <c r="C895" s="242"/>
      <c r="D895" s="334"/>
    </row>
    <row r="896" spans="1:4" ht="17.5">
      <c r="A896" s="241" t="s">
        <v>1028</v>
      </c>
      <c r="B896" s="242">
        <v>0</v>
      </c>
      <c r="C896" s="242"/>
      <c r="D896" s="334"/>
    </row>
    <row r="897" spans="1:4" ht="17.5">
      <c r="A897" s="241" t="s">
        <v>1029</v>
      </c>
      <c r="B897" s="242">
        <v>0</v>
      </c>
      <c r="C897" s="242"/>
      <c r="D897" s="334"/>
    </row>
    <row r="898" spans="1:4" ht="17.5">
      <c r="A898" s="241" t="s">
        <v>1030</v>
      </c>
      <c r="B898" s="242">
        <v>0</v>
      </c>
      <c r="C898" s="242"/>
      <c r="D898" s="334"/>
    </row>
    <row r="899" spans="1:4" ht="17.5">
      <c r="A899" s="238" t="s">
        <v>1031</v>
      </c>
      <c r="B899" s="239">
        <v>0</v>
      </c>
      <c r="C899" s="239"/>
      <c r="D899" s="334"/>
    </row>
    <row r="900" spans="1:4" ht="17.5">
      <c r="A900" s="241" t="s">
        <v>1032</v>
      </c>
      <c r="B900" s="242">
        <v>0</v>
      </c>
      <c r="C900" s="242"/>
      <c r="D900" s="334"/>
    </row>
    <row r="901" spans="1:4" ht="17.5">
      <c r="A901" s="241" t="s">
        <v>1033</v>
      </c>
      <c r="B901" s="242">
        <v>0</v>
      </c>
      <c r="C901" s="242"/>
      <c r="D901" s="334"/>
    </row>
    <row r="902" spans="1:4" ht="17.5">
      <c r="A902" s="241" t="s">
        <v>1034</v>
      </c>
      <c r="B902" s="242">
        <v>0</v>
      </c>
      <c r="C902" s="242"/>
      <c r="D902" s="334"/>
    </row>
    <row r="903" spans="1:4" ht="17.5">
      <c r="A903" s="241" t="s">
        <v>1035</v>
      </c>
      <c r="B903" s="242">
        <v>469</v>
      </c>
      <c r="C903" s="242">
        <v>160</v>
      </c>
      <c r="D903" s="334">
        <v>-0.66</v>
      </c>
    </row>
    <row r="904" spans="1:4" ht="17.5">
      <c r="A904" s="241" t="s">
        <v>1036</v>
      </c>
      <c r="B904" s="242">
        <v>75</v>
      </c>
      <c r="C904" s="242">
        <v>33</v>
      </c>
      <c r="D904" s="334">
        <v>-0.56000000000000005</v>
      </c>
    </row>
    <row r="905" spans="1:4" ht="17.5">
      <c r="A905" s="241" t="s">
        <v>1037</v>
      </c>
      <c r="B905" s="242">
        <v>0</v>
      </c>
      <c r="C905" s="242"/>
      <c r="D905" s="334"/>
    </row>
    <row r="906" spans="1:4" ht="17.5">
      <c r="A906" s="241" t="s">
        <v>1038</v>
      </c>
      <c r="B906" s="242">
        <v>0</v>
      </c>
      <c r="C906" s="242"/>
      <c r="D906" s="334"/>
    </row>
    <row r="907" spans="1:4" ht="17.5">
      <c r="A907" s="241" t="s">
        <v>1039</v>
      </c>
      <c r="B907" s="242">
        <v>0</v>
      </c>
      <c r="C907" s="242"/>
      <c r="D907" s="334"/>
    </row>
    <row r="908" spans="1:4" ht="17.5">
      <c r="A908" s="241" t="s">
        <v>1040</v>
      </c>
      <c r="B908" s="242">
        <v>0</v>
      </c>
      <c r="C908" s="242"/>
      <c r="D908" s="334"/>
    </row>
    <row r="909" spans="1:4" ht="17.5">
      <c r="A909" s="241" t="s">
        <v>1041</v>
      </c>
      <c r="B909" s="242">
        <v>60</v>
      </c>
      <c r="C909" s="242"/>
      <c r="D909" s="334">
        <v>-1</v>
      </c>
    </row>
    <row r="910" spans="1:4" ht="17.5">
      <c r="A910" s="241" t="s">
        <v>1042</v>
      </c>
      <c r="B910" s="242">
        <v>0</v>
      </c>
      <c r="C910" s="242"/>
      <c r="D910" s="334"/>
    </row>
    <row r="911" spans="1:4" ht="17.5">
      <c r="A911" s="241" t="s">
        <v>1043</v>
      </c>
      <c r="B911" s="242">
        <v>0</v>
      </c>
      <c r="C911" s="242"/>
      <c r="D911" s="334"/>
    </row>
    <row r="912" spans="1:4" ht="17.5">
      <c r="A912" s="241" t="s">
        <v>1044</v>
      </c>
      <c r="B912" s="242">
        <v>0</v>
      </c>
      <c r="C912" s="242"/>
      <c r="D912" s="334"/>
    </row>
    <row r="913" spans="1:4" ht="17.5">
      <c r="A913" s="241" t="s">
        <v>1045</v>
      </c>
      <c r="B913" s="242">
        <v>0</v>
      </c>
      <c r="C913" s="242"/>
      <c r="D913" s="334"/>
    </row>
    <row r="914" spans="1:4" ht="17.5">
      <c r="A914" s="241" t="s">
        <v>1046</v>
      </c>
      <c r="B914" s="242">
        <v>0</v>
      </c>
      <c r="C914" s="242"/>
      <c r="D914" s="334"/>
    </row>
    <row r="915" spans="1:4" ht="17.5">
      <c r="A915" s="241" t="s">
        <v>1047</v>
      </c>
      <c r="B915" s="242">
        <v>0</v>
      </c>
      <c r="C915" s="242"/>
      <c r="D915" s="334"/>
    </row>
    <row r="916" spans="1:4" ht="17.5">
      <c r="A916" s="241" t="s">
        <v>1048</v>
      </c>
      <c r="B916" s="242">
        <v>0</v>
      </c>
      <c r="C916" s="242"/>
      <c r="D916" s="334"/>
    </row>
    <row r="917" spans="1:4" ht="17.5">
      <c r="A917" s="241" t="s">
        <v>1049</v>
      </c>
      <c r="B917" s="242">
        <v>0</v>
      </c>
      <c r="C917" s="242"/>
      <c r="D917" s="334"/>
    </row>
    <row r="918" spans="1:4" ht="17.5">
      <c r="A918" s="241" t="s">
        <v>1050</v>
      </c>
      <c r="B918" s="242">
        <v>0</v>
      </c>
      <c r="C918" s="242"/>
      <c r="D918" s="334"/>
    </row>
    <row r="919" spans="1:4" ht="17.5">
      <c r="A919" s="241" t="s">
        <v>1051</v>
      </c>
      <c r="B919" s="242">
        <v>0</v>
      </c>
      <c r="C919" s="242"/>
      <c r="D919" s="334"/>
    </row>
    <row r="920" spans="1:4" ht="17.5">
      <c r="A920" s="241" t="s">
        <v>1052</v>
      </c>
      <c r="B920" s="242">
        <v>0</v>
      </c>
      <c r="C920" s="242"/>
      <c r="D920" s="334"/>
    </row>
    <row r="921" spans="1:4" ht="17.5">
      <c r="A921" s="241" t="s">
        <v>1053</v>
      </c>
      <c r="B921" s="242">
        <v>0</v>
      </c>
      <c r="C921" s="242"/>
      <c r="D921" s="334"/>
    </row>
    <row r="922" spans="1:4" ht="17.5">
      <c r="A922" s="241" t="s">
        <v>1054</v>
      </c>
      <c r="B922" s="242">
        <v>0</v>
      </c>
      <c r="C922" s="242"/>
      <c r="D922" s="334"/>
    </row>
    <row r="923" spans="1:4" ht="17.5">
      <c r="A923" s="241" t="s">
        <v>1055</v>
      </c>
      <c r="B923" s="242">
        <v>0</v>
      </c>
      <c r="C923" s="242"/>
      <c r="D923" s="334"/>
    </row>
    <row r="924" spans="1:4" ht="17.5">
      <c r="A924" s="241" t="s">
        <v>1056</v>
      </c>
      <c r="B924" s="242">
        <v>0</v>
      </c>
      <c r="C924" s="242"/>
      <c r="D924" s="334"/>
    </row>
    <row r="925" spans="1:4" ht="17.5">
      <c r="A925" s="241" t="s">
        <v>1057</v>
      </c>
      <c r="B925" s="242">
        <v>0</v>
      </c>
      <c r="C925" s="242"/>
      <c r="D925" s="334"/>
    </row>
    <row r="926" spans="1:4" ht="17.5">
      <c r="A926" s="241" t="s">
        <v>1058</v>
      </c>
      <c r="B926" s="242">
        <v>0</v>
      </c>
      <c r="C926" s="242"/>
      <c r="D926" s="334"/>
    </row>
    <row r="927" spans="1:4" ht="17.5">
      <c r="A927" s="238" t="s">
        <v>1059</v>
      </c>
      <c r="B927" s="239">
        <v>0</v>
      </c>
      <c r="C927" s="239"/>
      <c r="D927" s="334"/>
    </row>
    <row r="928" spans="1:4" ht="17.5">
      <c r="A928" s="241" t="s">
        <v>1060</v>
      </c>
      <c r="B928" s="242">
        <v>0</v>
      </c>
      <c r="C928" s="242"/>
      <c r="D928" s="334"/>
    </row>
    <row r="929" spans="1:4" ht="17.5">
      <c r="A929" s="241" t="s">
        <v>1061</v>
      </c>
      <c r="B929" s="242">
        <v>0</v>
      </c>
      <c r="C929" s="242"/>
      <c r="D929" s="334"/>
    </row>
    <row r="930" spans="1:4" ht="17.5">
      <c r="A930" s="241" t="s">
        <v>1062</v>
      </c>
      <c r="B930" s="242">
        <v>15</v>
      </c>
      <c r="C930" s="242">
        <v>33</v>
      </c>
      <c r="D930" s="334">
        <v>1.2</v>
      </c>
    </row>
    <row r="931" spans="1:4" ht="17.5">
      <c r="A931" s="241" t="s">
        <v>1063</v>
      </c>
      <c r="B931" s="242">
        <v>0</v>
      </c>
      <c r="C931" s="242"/>
      <c r="D931" s="334"/>
    </row>
    <row r="932" spans="1:4" ht="17.5">
      <c r="A932" s="241" t="s">
        <v>1064</v>
      </c>
      <c r="B932" s="242">
        <v>212</v>
      </c>
      <c r="C932" s="242">
        <v>107</v>
      </c>
      <c r="D932" s="334">
        <v>-0.5</v>
      </c>
    </row>
    <row r="933" spans="1:4" ht="17.5">
      <c r="A933" s="241" t="s">
        <v>1065</v>
      </c>
      <c r="B933" s="242">
        <v>0</v>
      </c>
      <c r="C933" s="242"/>
      <c r="D933" s="334"/>
    </row>
    <row r="934" spans="1:4" ht="17.5">
      <c r="A934" s="241" t="s">
        <v>1066</v>
      </c>
      <c r="B934" s="242">
        <v>0</v>
      </c>
      <c r="C934" s="242">
        <v>0</v>
      </c>
      <c r="D934" s="334"/>
    </row>
    <row r="935" spans="1:4" ht="17.5">
      <c r="A935" s="241" t="s">
        <v>1067</v>
      </c>
      <c r="B935" s="242">
        <v>0</v>
      </c>
      <c r="C935" s="242">
        <v>0</v>
      </c>
      <c r="D935" s="334"/>
    </row>
    <row r="936" spans="1:4" ht="17.5">
      <c r="A936" s="241" t="s">
        <v>1068</v>
      </c>
      <c r="B936" s="242">
        <v>0</v>
      </c>
      <c r="C936" s="242"/>
      <c r="D936" s="334"/>
    </row>
    <row r="937" spans="1:4" ht="17.5">
      <c r="A937" s="241" t="s">
        <v>1069</v>
      </c>
      <c r="B937" s="242">
        <v>0</v>
      </c>
      <c r="C937" s="242">
        <v>0</v>
      </c>
      <c r="D937" s="334"/>
    </row>
    <row r="938" spans="1:4" ht="17.5">
      <c r="A938" s="238" t="s">
        <v>1070</v>
      </c>
      <c r="B938" s="239">
        <v>80</v>
      </c>
      <c r="C938" s="239">
        <v>53</v>
      </c>
      <c r="D938" s="334">
        <v>-0.34</v>
      </c>
    </row>
    <row r="939" spans="1:4" ht="17.5">
      <c r="A939" s="241" t="s">
        <v>1071</v>
      </c>
      <c r="B939" s="242">
        <v>0</v>
      </c>
      <c r="C939" s="242">
        <v>0</v>
      </c>
      <c r="D939" s="334"/>
    </row>
    <row r="940" spans="1:4" ht="17.5">
      <c r="A940" s="241" t="s">
        <v>1072</v>
      </c>
      <c r="B940" s="242">
        <v>96</v>
      </c>
      <c r="C940" s="242">
        <v>0</v>
      </c>
      <c r="D940" s="334">
        <v>-1</v>
      </c>
    </row>
    <row r="941" spans="1:4" ht="17.5">
      <c r="A941" s="241" t="s">
        <v>2209</v>
      </c>
      <c r="B941" s="242">
        <v>0</v>
      </c>
      <c r="C941" s="242">
        <v>0</v>
      </c>
      <c r="D941" s="334"/>
    </row>
    <row r="942" spans="1:4" ht="17.5">
      <c r="A942" s="241" t="s">
        <v>1073</v>
      </c>
      <c r="B942" s="242">
        <v>0</v>
      </c>
      <c r="C942" s="242">
        <v>0</v>
      </c>
      <c r="D942" s="334"/>
    </row>
    <row r="943" spans="1:4" ht="17.5">
      <c r="A943" s="241" t="s">
        <v>1074</v>
      </c>
      <c r="B943" s="242">
        <v>0</v>
      </c>
      <c r="C943" s="242">
        <v>0</v>
      </c>
      <c r="D943" s="334"/>
    </row>
    <row r="944" spans="1:4" ht="17.5">
      <c r="A944" s="241" t="s">
        <v>1075</v>
      </c>
      <c r="B944" s="242">
        <v>0</v>
      </c>
      <c r="C944" s="242">
        <v>0</v>
      </c>
      <c r="D944" s="334"/>
    </row>
    <row r="945" spans="1:4" ht="17.5">
      <c r="A945" s="238" t="s">
        <v>1076</v>
      </c>
      <c r="B945" s="239">
        <v>0</v>
      </c>
      <c r="C945" s="239">
        <v>0</v>
      </c>
      <c r="D945" s="334"/>
    </row>
    <row r="946" spans="1:4" ht="17.5">
      <c r="A946" s="241" t="s">
        <v>1077</v>
      </c>
      <c r="B946" s="242">
        <v>24</v>
      </c>
      <c r="C946" s="242">
        <v>54</v>
      </c>
      <c r="D946" s="334">
        <v>1.25</v>
      </c>
    </row>
    <row r="947" spans="1:4" ht="17.5">
      <c r="A947" s="241" t="s">
        <v>1078</v>
      </c>
      <c r="B947" s="242">
        <v>0</v>
      </c>
      <c r="C947" s="242"/>
      <c r="D947" s="334"/>
    </row>
    <row r="948" spans="1:4" ht="17.5">
      <c r="A948" s="241" t="s">
        <v>1079</v>
      </c>
      <c r="B948" s="242">
        <v>12</v>
      </c>
      <c r="C948" s="242"/>
      <c r="D948" s="334">
        <v>-1</v>
      </c>
    </row>
    <row r="949" spans="1:4" ht="17.5">
      <c r="A949" s="241" t="s">
        <v>1080</v>
      </c>
      <c r="B949" s="242">
        <v>0</v>
      </c>
      <c r="C949" s="242">
        <v>0</v>
      </c>
      <c r="D949" s="334"/>
    </row>
    <row r="950" spans="1:4" ht="17.5">
      <c r="A950" s="241" t="s">
        <v>1081</v>
      </c>
      <c r="B950" s="242">
        <v>0</v>
      </c>
      <c r="C950" s="242">
        <v>0</v>
      </c>
      <c r="D950" s="334"/>
    </row>
    <row r="951" spans="1:4" ht="17.5">
      <c r="A951" s="241" t="s">
        <v>1082</v>
      </c>
      <c r="B951" s="242">
        <v>0</v>
      </c>
      <c r="C951" s="242">
        <v>0</v>
      </c>
      <c r="D951" s="334"/>
    </row>
    <row r="952" spans="1:4" ht="17.5">
      <c r="A952" s="238" t="s">
        <v>1083</v>
      </c>
      <c r="B952" s="239">
        <v>0</v>
      </c>
      <c r="C952" s="239"/>
      <c r="D952" s="334"/>
    </row>
    <row r="953" spans="1:4" ht="17.5">
      <c r="A953" s="241" t="s">
        <v>1084</v>
      </c>
      <c r="B953" s="242">
        <v>0</v>
      </c>
      <c r="C953" s="242"/>
      <c r="D953" s="334"/>
    </row>
    <row r="954" spans="1:4" ht="17.5">
      <c r="A954" s="241" t="s">
        <v>1085</v>
      </c>
      <c r="B954" s="242">
        <v>0</v>
      </c>
      <c r="C954" s="242"/>
      <c r="D954" s="334"/>
    </row>
    <row r="955" spans="1:4" ht="17.5">
      <c r="A955" s="238" t="s">
        <v>1086</v>
      </c>
      <c r="B955" s="239">
        <v>0</v>
      </c>
      <c r="C955" s="239"/>
      <c r="D955" s="334"/>
    </row>
    <row r="956" spans="1:4" ht="17.5">
      <c r="A956" s="241" t="s">
        <v>1087</v>
      </c>
      <c r="B956" s="242">
        <v>0</v>
      </c>
      <c r="C956" s="242"/>
      <c r="D956" s="334"/>
    </row>
    <row r="957" spans="1:4" ht="17.5">
      <c r="A957" s="241" t="s">
        <v>1088</v>
      </c>
      <c r="B957" s="242">
        <v>0</v>
      </c>
      <c r="C957" s="242"/>
      <c r="D957" s="334"/>
    </row>
    <row r="958" spans="1:4" ht="17.5">
      <c r="A958" s="337" t="s">
        <v>1089</v>
      </c>
      <c r="B958" s="339">
        <v>0</v>
      </c>
      <c r="C958" s="339"/>
      <c r="D958" s="334"/>
    </row>
    <row r="959" spans="1:4" ht="17.5">
      <c r="A959" s="337" t="s">
        <v>1090</v>
      </c>
      <c r="B959" s="339">
        <v>0</v>
      </c>
      <c r="C959" s="339"/>
      <c r="D959" s="334"/>
    </row>
    <row r="960" spans="1:4" ht="17.5">
      <c r="A960" s="238" t="s">
        <v>1091</v>
      </c>
      <c r="B960" s="239">
        <v>0</v>
      </c>
      <c r="C960" s="239"/>
      <c r="D960" s="334"/>
    </row>
    <row r="961" spans="1:4" ht="17.5">
      <c r="A961" s="238" t="s">
        <v>1092</v>
      </c>
      <c r="B961" s="239">
        <v>0</v>
      </c>
      <c r="C961" s="239"/>
      <c r="D961" s="334"/>
    </row>
    <row r="962" spans="1:4" ht="17.5">
      <c r="A962" s="241" t="s">
        <v>1093</v>
      </c>
      <c r="B962" s="242">
        <v>0</v>
      </c>
      <c r="C962" s="242"/>
      <c r="D962" s="334"/>
    </row>
    <row r="963" spans="1:4" ht="17.5">
      <c r="A963" s="241" t="s">
        <v>1094</v>
      </c>
      <c r="B963" s="242">
        <v>0</v>
      </c>
      <c r="C963" s="242"/>
      <c r="D963" s="334"/>
    </row>
    <row r="964" spans="1:4" ht="17.5">
      <c r="A964" s="241" t="s">
        <v>1095</v>
      </c>
      <c r="B964" s="242">
        <v>0</v>
      </c>
      <c r="C964" s="242"/>
      <c r="D964" s="334"/>
    </row>
    <row r="965" spans="1:4" ht="17.5">
      <c r="A965" s="241" t="s">
        <v>1096</v>
      </c>
      <c r="B965" s="242">
        <v>0</v>
      </c>
      <c r="C965" s="242"/>
      <c r="D965" s="334"/>
    </row>
    <row r="966" spans="1:4" ht="17.5">
      <c r="A966" s="241" t="s">
        <v>1097</v>
      </c>
      <c r="B966" s="242">
        <v>0</v>
      </c>
      <c r="C966" s="242"/>
      <c r="D966" s="334"/>
    </row>
    <row r="967" spans="1:4" ht="17.5">
      <c r="A967" s="241" t="s">
        <v>1098</v>
      </c>
      <c r="B967" s="242">
        <v>0</v>
      </c>
      <c r="C967" s="242"/>
      <c r="D967" s="334"/>
    </row>
    <row r="968" spans="1:4" ht="17.5">
      <c r="A968" s="241" t="s">
        <v>1099</v>
      </c>
      <c r="B968" s="242">
        <v>0</v>
      </c>
      <c r="C968" s="242"/>
      <c r="D968" s="334"/>
    </row>
    <row r="969" spans="1:4" ht="17.5">
      <c r="A969" s="241" t="s">
        <v>1100</v>
      </c>
      <c r="B969" s="242">
        <v>0</v>
      </c>
      <c r="C969" s="242"/>
      <c r="D969" s="334"/>
    </row>
    <row r="970" spans="1:4" ht="17.5">
      <c r="A970" s="241" t="s">
        <v>1101</v>
      </c>
      <c r="B970" s="242">
        <v>0</v>
      </c>
      <c r="C970" s="242"/>
      <c r="D970" s="334"/>
    </row>
    <row r="971" spans="1:4" ht="17.5">
      <c r="A971" s="241" t="s">
        <v>1102</v>
      </c>
      <c r="B971" s="242">
        <v>252</v>
      </c>
      <c r="C971" s="242">
        <v>55</v>
      </c>
      <c r="D971" s="334">
        <v>-0.78</v>
      </c>
    </row>
    <row r="972" spans="1:4" ht="17.5">
      <c r="A972" s="241" t="s">
        <v>1103</v>
      </c>
      <c r="B972" s="242">
        <v>0</v>
      </c>
      <c r="C972" s="242">
        <v>0</v>
      </c>
      <c r="D972" s="334"/>
    </row>
    <row r="973" spans="1:4" ht="17.5">
      <c r="A973" s="241" t="s">
        <v>1104</v>
      </c>
      <c r="B973" s="242">
        <v>0</v>
      </c>
      <c r="C973" s="242">
        <v>0</v>
      </c>
      <c r="D973" s="334"/>
    </row>
    <row r="974" spans="1:4" ht="17.5">
      <c r="A974" s="241" t="s">
        <v>1105</v>
      </c>
      <c r="B974" s="242">
        <v>0</v>
      </c>
      <c r="C974" s="242">
        <v>0</v>
      </c>
      <c r="D974" s="334"/>
    </row>
    <row r="975" spans="1:4" ht="17.5">
      <c r="A975" s="241" t="s">
        <v>1106</v>
      </c>
      <c r="B975" s="242">
        <v>0</v>
      </c>
      <c r="C975" s="242"/>
      <c r="D975" s="334"/>
    </row>
    <row r="976" spans="1:4" ht="17.5">
      <c r="A976" s="241" t="s">
        <v>1107</v>
      </c>
      <c r="B976" s="242">
        <v>0</v>
      </c>
      <c r="C976" s="242">
        <v>0</v>
      </c>
      <c r="D976" s="334"/>
    </row>
    <row r="977" spans="1:4" ht="17.5">
      <c r="A977" s="241" t="s">
        <v>1108</v>
      </c>
      <c r="B977" s="242">
        <v>0</v>
      </c>
      <c r="C977" s="242">
        <v>0</v>
      </c>
      <c r="D977" s="334"/>
    </row>
    <row r="978" spans="1:4" ht="17.5">
      <c r="A978" s="241" t="s">
        <v>1109</v>
      </c>
      <c r="B978" s="242">
        <v>0</v>
      </c>
      <c r="C978" s="242">
        <v>0</v>
      </c>
      <c r="D978" s="334"/>
    </row>
    <row r="979" spans="1:4" ht="17.5">
      <c r="A979" s="241" t="s">
        <v>1110</v>
      </c>
      <c r="B979" s="242">
        <v>0</v>
      </c>
      <c r="C979" s="242">
        <v>0</v>
      </c>
      <c r="D979" s="334"/>
    </row>
    <row r="980" spans="1:4" ht="17.5">
      <c r="A980" s="241" t="s">
        <v>1111</v>
      </c>
      <c r="B980" s="242">
        <v>0</v>
      </c>
      <c r="C980" s="242">
        <v>0</v>
      </c>
      <c r="D980" s="334"/>
    </row>
    <row r="981" spans="1:4" ht="17.5">
      <c r="A981" s="241" t="s">
        <v>1112</v>
      </c>
      <c r="B981" s="242">
        <v>252</v>
      </c>
      <c r="C981" s="242">
        <v>55</v>
      </c>
      <c r="D981" s="334">
        <v>-0.78</v>
      </c>
    </row>
    <row r="982" spans="1:4" ht="17.5">
      <c r="A982" s="241" t="s">
        <v>1113</v>
      </c>
      <c r="B982" s="242">
        <v>0</v>
      </c>
      <c r="C982" s="242"/>
      <c r="D982" s="334"/>
    </row>
    <row r="983" spans="1:4" ht="17.5">
      <c r="A983" s="241" t="s">
        <v>1114</v>
      </c>
      <c r="B983" s="242">
        <v>0</v>
      </c>
      <c r="C983" s="242"/>
      <c r="D983" s="334"/>
    </row>
    <row r="984" spans="1:4" ht="17.5">
      <c r="A984" s="238" t="s">
        <v>1115</v>
      </c>
      <c r="B984" s="239">
        <v>0</v>
      </c>
      <c r="C984" s="239"/>
      <c r="D984" s="334"/>
    </row>
    <row r="985" spans="1:4" ht="17.5">
      <c r="A985" s="241" t="s">
        <v>1116</v>
      </c>
      <c r="B985" s="242">
        <v>0</v>
      </c>
      <c r="C985" s="242"/>
      <c r="D985" s="334"/>
    </row>
    <row r="986" spans="1:4" ht="17.5">
      <c r="A986" s="241" t="s">
        <v>1117</v>
      </c>
      <c r="B986" s="242">
        <v>0</v>
      </c>
      <c r="C986" s="242"/>
      <c r="D986" s="334"/>
    </row>
    <row r="987" spans="1:4" ht="17.5">
      <c r="A987" s="241" t="s">
        <v>1118</v>
      </c>
      <c r="B987" s="242">
        <v>0</v>
      </c>
      <c r="C987" s="242"/>
      <c r="D987" s="334"/>
    </row>
    <row r="988" spans="1:4" ht="17.5">
      <c r="A988" s="241" t="s">
        <v>1119</v>
      </c>
      <c r="B988" s="242">
        <v>0</v>
      </c>
      <c r="C988" s="242"/>
      <c r="D988" s="334"/>
    </row>
    <row r="989" spans="1:4" ht="17.5">
      <c r="A989" s="241" t="s">
        <v>1120</v>
      </c>
      <c r="B989" s="242">
        <v>0</v>
      </c>
      <c r="C989" s="242"/>
      <c r="D989" s="334"/>
    </row>
    <row r="990" spans="1:4" ht="17.5">
      <c r="A990" s="241" t="s">
        <v>1121</v>
      </c>
      <c r="B990" s="242">
        <v>0</v>
      </c>
      <c r="C990" s="242"/>
      <c r="D990" s="334"/>
    </row>
    <row r="991" spans="1:4" ht="17.5">
      <c r="A991" s="241" t="s">
        <v>1122</v>
      </c>
      <c r="B991" s="242">
        <v>0</v>
      </c>
      <c r="C991" s="242"/>
      <c r="D991" s="334"/>
    </row>
    <row r="992" spans="1:4" ht="17.5">
      <c r="A992" s="241" t="s">
        <v>1123</v>
      </c>
      <c r="B992" s="242">
        <v>0</v>
      </c>
      <c r="C992" s="242"/>
      <c r="D992" s="334"/>
    </row>
    <row r="993" spans="1:4" ht="17.5">
      <c r="A993" s="241" t="s">
        <v>1124</v>
      </c>
      <c r="B993" s="242">
        <v>0</v>
      </c>
      <c r="C993" s="242"/>
      <c r="D993" s="334"/>
    </row>
    <row r="994" spans="1:4" ht="17.5">
      <c r="A994" s="238" t="s">
        <v>1125</v>
      </c>
      <c r="B994" s="239">
        <v>0</v>
      </c>
      <c r="C994" s="239"/>
      <c r="D994" s="334"/>
    </row>
    <row r="995" spans="1:4" ht="17.5">
      <c r="A995" s="241" t="s">
        <v>1126</v>
      </c>
      <c r="B995" s="242">
        <v>49</v>
      </c>
      <c r="C995" s="242">
        <v>0</v>
      </c>
      <c r="D995" s="334">
        <v>-1</v>
      </c>
    </row>
    <row r="996" spans="1:4" ht="17.5">
      <c r="A996" s="241" t="s">
        <v>1127</v>
      </c>
      <c r="B996" s="242">
        <v>0</v>
      </c>
      <c r="C996" s="242"/>
      <c r="D996" s="334"/>
    </row>
    <row r="997" spans="1:4" ht="17.5">
      <c r="A997" s="241" t="s">
        <v>1128</v>
      </c>
      <c r="B997" s="242">
        <v>0</v>
      </c>
      <c r="C997" s="242">
        <v>0</v>
      </c>
      <c r="D997" s="334"/>
    </row>
    <row r="998" spans="1:4" ht="17.5">
      <c r="A998" s="241" t="s">
        <v>1129</v>
      </c>
      <c r="B998" s="242">
        <v>0</v>
      </c>
      <c r="C998" s="242">
        <v>0</v>
      </c>
      <c r="D998" s="334"/>
    </row>
    <row r="999" spans="1:4" ht="17.5">
      <c r="A999" s="241" t="s">
        <v>1130</v>
      </c>
      <c r="B999" s="242">
        <v>49</v>
      </c>
      <c r="C999" s="242"/>
      <c r="D999" s="334">
        <v>-1</v>
      </c>
    </row>
    <row r="1000" spans="1:4" ht="17.5">
      <c r="A1000" s="241" t="s">
        <v>1131</v>
      </c>
      <c r="B1000" s="242">
        <v>0</v>
      </c>
      <c r="C1000" s="242"/>
      <c r="D1000" s="334"/>
    </row>
    <row r="1001" spans="1:4" ht="17.5">
      <c r="A1001" s="241" t="s">
        <v>1132</v>
      </c>
      <c r="B1001" s="242">
        <v>0</v>
      </c>
      <c r="C1001" s="242"/>
      <c r="D1001" s="334"/>
    </row>
    <row r="1002" spans="1:4" ht="17.5">
      <c r="A1002" s="241" t="s">
        <v>1133</v>
      </c>
      <c r="B1002" s="242">
        <v>0</v>
      </c>
      <c r="C1002" s="242"/>
      <c r="D1002" s="334"/>
    </row>
    <row r="1003" spans="1:4" ht="17.5">
      <c r="A1003" s="241" t="s">
        <v>1134</v>
      </c>
      <c r="B1003" s="242">
        <v>0</v>
      </c>
      <c r="C1003" s="242"/>
      <c r="D1003" s="334"/>
    </row>
    <row r="1004" spans="1:4" ht="17.5">
      <c r="A1004" s="238" t="s">
        <v>1135</v>
      </c>
      <c r="B1004" s="239">
        <v>0</v>
      </c>
      <c r="C1004" s="239"/>
      <c r="D1004" s="334"/>
    </row>
    <row r="1005" spans="1:4" ht="17.5">
      <c r="A1005" s="241" t="s">
        <v>1136</v>
      </c>
      <c r="B1005" s="242">
        <v>0</v>
      </c>
      <c r="C1005" s="242"/>
      <c r="D1005" s="334"/>
    </row>
    <row r="1006" spans="1:4" ht="17.5">
      <c r="A1006" s="241" t="s">
        <v>1137</v>
      </c>
      <c r="B1006" s="242">
        <v>20</v>
      </c>
      <c r="C1006" s="242"/>
      <c r="D1006" s="334">
        <v>-1</v>
      </c>
    </row>
    <row r="1007" spans="1:4" ht="17.5">
      <c r="A1007" s="241" t="s">
        <v>1138</v>
      </c>
      <c r="B1007" s="242">
        <v>0</v>
      </c>
      <c r="C1007" s="242"/>
      <c r="D1007" s="334"/>
    </row>
    <row r="1008" spans="1:4" ht="17.5">
      <c r="A1008" s="241" t="s">
        <v>1139</v>
      </c>
      <c r="B1008" s="242">
        <v>20</v>
      </c>
      <c r="C1008" s="242"/>
      <c r="D1008" s="334">
        <v>-1</v>
      </c>
    </row>
    <row r="1009" spans="1:4" ht="17.5">
      <c r="A1009" s="238" t="s">
        <v>1140</v>
      </c>
      <c r="B1009" s="239">
        <v>70</v>
      </c>
      <c r="C1009" s="239"/>
      <c r="D1009" s="334">
        <v>-1</v>
      </c>
    </row>
    <row r="1010" spans="1:4" ht="17.5">
      <c r="A1010" s="241" t="s">
        <v>1141</v>
      </c>
      <c r="B1010" s="242">
        <v>70</v>
      </c>
      <c r="C1010" s="242"/>
      <c r="D1010" s="334">
        <v>-1</v>
      </c>
    </row>
    <row r="1011" spans="1:4" ht="17.5">
      <c r="A1011" s="241" t="s">
        <v>1142</v>
      </c>
      <c r="B1011" s="242">
        <v>0</v>
      </c>
      <c r="C1011" s="242"/>
      <c r="D1011" s="334"/>
    </row>
    <row r="1012" spans="1:4" ht="17.5">
      <c r="A1012" s="241" t="s">
        <v>1143</v>
      </c>
      <c r="B1012" s="242">
        <v>0</v>
      </c>
      <c r="C1012" s="242"/>
      <c r="D1012" s="334"/>
    </row>
    <row r="1013" spans="1:4" ht="17.5">
      <c r="A1013" s="241" t="s">
        <v>1144</v>
      </c>
      <c r="B1013" s="242">
        <v>0</v>
      </c>
      <c r="C1013" s="242"/>
      <c r="D1013" s="334"/>
    </row>
    <row r="1014" spans="1:4" ht="17.5">
      <c r="A1014" s="241" t="s">
        <v>1145</v>
      </c>
      <c r="B1014" s="242">
        <v>70</v>
      </c>
      <c r="C1014" s="242">
        <v>0</v>
      </c>
      <c r="D1014" s="334">
        <v>-1</v>
      </c>
    </row>
    <row r="1015" spans="1:4" ht="17.5">
      <c r="A1015" s="241" t="s">
        <v>1146</v>
      </c>
      <c r="B1015" s="242">
        <v>0</v>
      </c>
      <c r="C1015" s="242"/>
      <c r="D1015" s="334"/>
    </row>
    <row r="1016" spans="1:4" ht="17.5">
      <c r="A1016" s="238" t="s">
        <v>1147</v>
      </c>
      <c r="B1016" s="239">
        <v>0</v>
      </c>
      <c r="C1016" s="239"/>
      <c r="D1016" s="334"/>
    </row>
    <row r="1017" spans="1:4" ht="17.5">
      <c r="A1017" s="241" t="s">
        <v>1148</v>
      </c>
      <c r="B1017" s="242">
        <v>0</v>
      </c>
      <c r="C1017" s="242"/>
      <c r="D1017" s="334"/>
    </row>
    <row r="1018" spans="1:4" ht="17.5">
      <c r="A1018" s="241" t="s">
        <v>1149</v>
      </c>
      <c r="B1018" s="242">
        <v>0</v>
      </c>
      <c r="C1018" s="242"/>
      <c r="D1018" s="334"/>
    </row>
    <row r="1019" spans="1:4" ht="17.5">
      <c r="A1019" s="241" t="s">
        <v>1150</v>
      </c>
      <c r="B1019" s="242">
        <v>0</v>
      </c>
      <c r="C1019" s="242"/>
      <c r="D1019" s="334"/>
    </row>
    <row r="1020" spans="1:4" ht="17.5">
      <c r="A1020" s="241" t="s">
        <v>1151</v>
      </c>
      <c r="B1020" s="242">
        <v>0</v>
      </c>
      <c r="C1020" s="242"/>
      <c r="D1020" s="334"/>
    </row>
    <row r="1021" spans="1:4" ht="17.5">
      <c r="A1021" s="238" t="s">
        <v>1152</v>
      </c>
      <c r="B1021" s="239">
        <v>0</v>
      </c>
      <c r="C1021" s="239"/>
      <c r="D1021" s="334"/>
    </row>
    <row r="1022" spans="1:4" ht="17.5">
      <c r="A1022" s="241" t="s">
        <v>1153</v>
      </c>
      <c r="B1022" s="242">
        <v>0</v>
      </c>
      <c r="C1022" s="242"/>
      <c r="D1022" s="334"/>
    </row>
    <row r="1023" spans="1:4" ht="17.5">
      <c r="A1023" s="241" t="s">
        <v>1154</v>
      </c>
      <c r="B1023" s="242">
        <v>0</v>
      </c>
      <c r="C1023" s="242"/>
      <c r="D1023" s="334"/>
    </row>
    <row r="1024" spans="1:4" ht="17.5">
      <c r="A1024" s="335" t="s">
        <v>1155</v>
      </c>
      <c r="B1024" s="336">
        <v>0</v>
      </c>
      <c r="C1024" s="336"/>
      <c r="D1024" s="334"/>
    </row>
    <row r="1025" spans="1:4" ht="17.5">
      <c r="A1025" s="238" t="s">
        <v>1156</v>
      </c>
      <c r="B1025" s="239">
        <v>0</v>
      </c>
      <c r="C1025" s="239"/>
      <c r="D1025" s="334"/>
    </row>
    <row r="1026" spans="1:4" ht="17.5">
      <c r="A1026" s="238" t="s">
        <v>1157</v>
      </c>
      <c r="B1026" s="239">
        <v>0</v>
      </c>
      <c r="C1026" s="239"/>
      <c r="D1026" s="334"/>
    </row>
    <row r="1027" spans="1:4" ht="17.5">
      <c r="A1027" s="241" t="s">
        <v>1158</v>
      </c>
      <c r="B1027" s="242">
        <v>0</v>
      </c>
      <c r="C1027" s="242"/>
      <c r="D1027" s="334"/>
    </row>
    <row r="1028" spans="1:4" ht="17.5">
      <c r="A1028" s="241" t="s">
        <v>1159</v>
      </c>
      <c r="B1028" s="242">
        <v>0</v>
      </c>
      <c r="C1028" s="242"/>
      <c r="D1028" s="334"/>
    </row>
    <row r="1029" spans="1:4" ht="17.5">
      <c r="A1029" s="241" t="s">
        <v>1160</v>
      </c>
      <c r="B1029" s="242">
        <v>0</v>
      </c>
      <c r="C1029" s="242"/>
      <c r="D1029" s="334"/>
    </row>
    <row r="1030" spans="1:4" ht="17.5">
      <c r="A1030" s="241" t="s">
        <v>1161</v>
      </c>
      <c r="B1030" s="242">
        <v>0</v>
      </c>
      <c r="C1030" s="242"/>
      <c r="D1030" s="334"/>
    </row>
    <row r="1031" spans="1:4" ht="17.5">
      <c r="A1031" s="241" t="s">
        <v>1162</v>
      </c>
      <c r="B1031" s="242">
        <v>0</v>
      </c>
      <c r="C1031" s="242"/>
      <c r="D1031" s="334"/>
    </row>
    <row r="1032" spans="1:4" ht="17.5">
      <c r="A1032" s="241" t="s">
        <v>1163</v>
      </c>
      <c r="B1032" s="242">
        <v>0</v>
      </c>
      <c r="C1032" s="242"/>
      <c r="D1032" s="334"/>
    </row>
    <row r="1033" spans="1:4" ht="17.5">
      <c r="A1033" s="241" t="s">
        <v>1164</v>
      </c>
      <c r="B1033" s="242">
        <v>0</v>
      </c>
      <c r="C1033" s="242"/>
      <c r="D1033" s="334"/>
    </row>
    <row r="1034" spans="1:4" ht="17.5">
      <c r="A1034" s="241" t="s">
        <v>1165</v>
      </c>
      <c r="B1034" s="242">
        <v>0</v>
      </c>
      <c r="C1034" s="242"/>
      <c r="D1034" s="334"/>
    </row>
    <row r="1035" spans="1:4" ht="17.5">
      <c r="A1035" s="241" t="s">
        <v>1166</v>
      </c>
      <c r="B1035" s="242">
        <v>0</v>
      </c>
      <c r="C1035" s="242"/>
      <c r="D1035" s="334"/>
    </row>
    <row r="1036" spans="1:4" ht="17.5">
      <c r="A1036" s="238" t="s">
        <v>1167</v>
      </c>
      <c r="B1036" s="239">
        <v>0</v>
      </c>
      <c r="C1036" s="239"/>
      <c r="D1036" s="334"/>
    </row>
    <row r="1037" spans="1:4" ht="17.5">
      <c r="A1037" s="241" t="s">
        <v>1168</v>
      </c>
      <c r="B1037" s="242">
        <v>0</v>
      </c>
      <c r="C1037" s="242"/>
      <c r="D1037" s="334"/>
    </row>
    <row r="1038" spans="1:4" ht="17.5">
      <c r="A1038" s="241" t="s">
        <v>1169</v>
      </c>
      <c r="B1038" s="242">
        <v>0</v>
      </c>
      <c r="C1038" s="242"/>
      <c r="D1038" s="334"/>
    </row>
    <row r="1039" spans="1:4" ht="17.5">
      <c r="A1039" s="241" t="s">
        <v>1170</v>
      </c>
      <c r="B1039" s="242">
        <v>0</v>
      </c>
      <c r="C1039" s="242"/>
      <c r="D1039" s="334"/>
    </row>
    <row r="1040" spans="1:4" ht="17.5">
      <c r="A1040" s="241" t="s">
        <v>1171</v>
      </c>
      <c r="B1040" s="242">
        <v>0</v>
      </c>
      <c r="C1040" s="242"/>
      <c r="D1040" s="334"/>
    </row>
    <row r="1041" spans="1:4" ht="17.5">
      <c r="A1041" s="241" t="s">
        <v>1172</v>
      </c>
      <c r="B1041" s="242">
        <v>0</v>
      </c>
      <c r="C1041" s="242"/>
      <c r="D1041" s="334"/>
    </row>
    <row r="1042" spans="1:4" ht="17.5">
      <c r="A1042" s="241" t="s">
        <v>1173</v>
      </c>
      <c r="B1042" s="242">
        <v>0</v>
      </c>
      <c r="C1042" s="242"/>
      <c r="D1042" s="334"/>
    </row>
    <row r="1043" spans="1:4" ht="17.5">
      <c r="A1043" s="241" t="s">
        <v>1174</v>
      </c>
      <c r="B1043" s="242">
        <v>0</v>
      </c>
      <c r="C1043" s="242"/>
      <c r="D1043" s="334"/>
    </row>
    <row r="1044" spans="1:4" ht="17.5">
      <c r="A1044" s="241" t="s">
        <v>1175</v>
      </c>
      <c r="B1044" s="242">
        <v>0</v>
      </c>
      <c r="C1044" s="242"/>
      <c r="D1044" s="334"/>
    </row>
    <row r="1045" spans="1:4" ht="17.5">
      <c r="A1045" s="241" t="s">
        <v>1176</v>
      </c>
      <c r="B1045" s="242">
        <v>0</v>
      </c>
      <c r="C1045" s="242"/>
      <c r="D1045" s="334"/>
    </row>
    <row r="1046" spans="1:4" ht="17.5">
      <c r="A1046" s="241" t="s">
        <v>1177</v>
      </c>
      <c r="B1046" s="242">
        <v>0</v>
      </c>
      <c r="C1046" s="242"/>
      <c r="D1046" s="334"/>
    </row>
    <row r="1047" spans="1:4" ht="17.5">
      <c r="A1047" s="241" t="s">
        <v>1178</v>
      </c>
      <c r="B1047" s="242">
        <v>0</v>
      </c>
      <c r="C1047" s="242"/>
      <c r="D1047" s="334"/>
    </row>
    <row r="1048" spans="1:4" ht="17.5">
      <c r="A1048" s="241" t="s">
        <v>1179</v>
      </c>
      <c r="B1048" s="242">
        <v>0</v>
      </c>
      <c r="C1048" s="242"/>
      <c r="D1048" s="334"/>
    </row>
    <row r="1049" spans="1:4" ht="17.5">
      <c r="A1049" s="241" t="s">
        <v>1180</v>
      </c>
      <c r="B1049" s="242">
        <v>0</v>
      </c>
      <c r="C1049" s="242"/>
      <c r="D1049" s="334"/>
    </row>
    <row r="1050" spans="1:4" ht="17.5">
      <c r="A1050" s="241" t="s">
        <v>1181</v>
      </c>
      <c r="B1050" s="242">
        <v>0</v>
      </c>
      <c r="C1050" s="242"/>
      <c r="D1050" s="334"/>
    </row>
    <row r="1051" spans="1:4" ht="17.5">
      <c r="A1051" s="241" t="s">
        <v>1182</v>
      </c>
      <c r="B1051" s="242">
        <v>0</v>
      </c>
      <c r="C1051" s="242"/>
      <c r="D1051" s="334"/>
    </row>
    <row r="1052" spans="1:4" ht="17.5">
      <c r="A1052" s="238" t="s">
        <v>1183</v>
      </c>
      <c r="B1052" s="239">
        <v>0</v>
      </c>
      <c r="C1052" s="239"/>
      <c r="D1052" s="334"/>
    </row>
    <row r="1053" spans="1:4" ht="17.5">
      <c r="A1053" s="241" t="s">
        <v>1184</v>
      </c>
      <c r="B1053" s="242">
        <v>0</v>
      </c>
      <c r="C1053" s="242"/>
      <c r="D1053" s="334"/>
    </row>
    <row r="1054" spans="1:4" ht="17.5">
      <c r="A1054" s="241" t="s">
        <v>1185</v>
      </c>
      <c r="B1054" s="242">
        <v>0</v>
      </c>
      <c r="C1054" s="242"/>
      <c r="D1054" s="334"/>
    </row>
    <row r="1055" spans="1:4" ht="17.5">
      <c r="A1055" s="241" t="s">
        <v>1186</v>
      </c>
      <c r="B1055" s="242">
        <v>0</v>
      </c>
      <c r="C1055" s="242"/>
      <c r="D1055" s="334"/>
    </row>
    <row r="1056" spans="1:4" ht="17.5">
      <c r="A1056" s="241" t="s">
        <v>1187</v>
      </c>
      <c r="B1056" s="242">
        <v>0</v>
      </c>
      <c r="C1056" s="242"/>
      <c r="D1056" s="334"/>
    </row>
    <row r="1057" spans="1:4" ht="17.5">
      <c r="A1057" s="238" t="s">
        <v>1188</v>
      </c>
      <c r="B1057" s="239">
        <v>0</v>
      </c>
      <c r="C1057" s="239"/>
      <c r="D1057" s="334"/>
    </row>
    <row r="1058" spans="1:4" ht="17.5">
      <c r="A1058" s="241" t="s">
        <v>1189</v>
      </c>
      <c r="B1058" s="242">
        <v>0</v>
      </c>
      <c r="C1058" s="242"/>
      <c r="D1058" s="334"/>
    </row>
    <row r="1059" spans="1:4" ht="17.5">
      <c r="A1059" s="241" t="s">
        <v>1190</v>
      </c>
      <c r="B1059" s="242">
        <v>0</v>
      </c>
      <c r="C1059" s="242"/>
      <c r="D1059" s="334"/>
    </row>
    <row r="1060" spans="1:4" ht="17.5">
      <c r="A1060" s="241" t="s">
        <v>1191</v>
      </c>
      <c r="B1060" s="242">
        <v>0</v>
      </c>
      <c r="C1060" s="242"/>
      <c r="D1060" s="334"/>
    </row>
    <row r="1061" spans="1:4" ht="17.5">
      <c r="A1061" s="241" t="s">
        <v>1192</v>
      </c>
      <c r="B1061" s="242">
        <v>0</v>
      </c>
      <c r="C1061" s="242"/>
      <c r="D1061" s="334"/>
    </row>
    <row r="1062" spans="1:4" ht="17.5">
      <c r="A1062" s="241" t="s">
        <v>1193</v>
      </c>
      <c r="B1062" s="242">
        <v>0</v>
      </c>
      <c r="C1062" s="242"/>
      <c r="D1062" s="334"/>
    </row>
    <row r="1063" spans="1:4" ht="17.5">
      <c r="A1063" s="241" t="s">
        <v>1194</v>
      </c>
      <c r="B1063" s="242">
        <v>0</v>
      </c>
      <c r="C1063" s="242"/>
      <c r="D1063" s="334"/>
    </row>
    <row r="1064" spans="1:4" ht="17.5">
      <c r="A1064" s="241" t="s">
        <v>1195</v>
      </c>
      <c r="B1064" s="242">
        <v>0</v>
      </c>
      <c r="C1064" s="242"/>
      <c r="D1064" s="334"/>
    </row>
    <row r="1065" spans="1:4" ht="17.5">
      <c r="A1065" s="241" t="s">
        <v>1196</v>
      </c>
      <c r="B1065" s="242">
        <v>0</v>
      </c>
      <c r="C1065" s="242"/>
      <c r="D1065" s="334"/>
    </row>
    <row r="1066" spans="1:4" ht="35">
      <c r="A1066" s="241" t="s">
        <v>1197</v>
      </c>
      <c r="B1066" s="242">
        <v>0</v>
      </c>
      <c r="C1066" s="242"/>
      <c r="D1066" s="334"/>
    </row>
    <row r="1067" spans="1:4" ht="17.5">
      <c r="A1067" s="241" t="s">
        <v>1198</v>
      </c>
      <c r="B1067" s="242">
        <v>0</v>
      </c>
      <c r="C1067" s="242"/>
      <c r="D1067" s="334"/>
    </row>
    <row r="1068" spans="1:4" ht="35">
      <c r="A1068" s="241" t="s">
        <v>1199</v>
      </c>
      <c r="B1068" s="242">
        <v>0</v>
      </c>
      <c r="C1068" s="242"/>
      <c r="D1068" s="334"/>
    </row>
    <row r="1069" spans="1:4" ht="17.5">
      <c r="A1069" s="241" t="s">
        <v>1200</v>
      </c>
      <c r="B1069" s="242">
        <v>0</v>
      </c>
      <c r="C1069" s="242"/>
      <c r="D1069" s="334"/>
    </row>
    <row r="1070" spans="1:4" ht="17.5">
      <c r="A1070" s="341" t="s">
        <v>1201</v>
      </c>
      <c r="B1070" s="242">
        <v>0</v>
      </c>
      <c r="C1070" s="242"/>
      <c r="D1070" s="334"/>
    </row>
    <row r="1071" spans="1:4" ht="17.5">
      <c r="A1071" s="341" t="s">
        <v>1202</v>
      </c>
      <c r="B1071" s="242">
        <v>0</v>
      </c>
      <c r="C1071" s="242"/>
      <c r="D1071" s="334"/>
    </row>
    <row r="1072" spans="1:4" ht="17.5">
      <c r="A1072" s="341" t="s">
        <v>1203</v>
      </c>
      <c r="B1072" s="242">
        <v>0</v>
      </c>
      <c r="C1072" s="242"/>
      <c r="D1072" s="334"/>
    </row>
    <row r="1073" spans="1:4" ht="17.5">
      <c r="A1073" s="241" t="s">
        <v>1204</v>
      </c>
      <c r="B1073" s="242">
        <v>27699</v>
      </c>
      <c r="C1073" s="242">
        <v>45000</v>
      </c>
      <c r="D1073" s="334">
        <v>0.62</v>
      </c>
    </row>
    <row r="1074" spans="1:4" ht="17.5">
      <c r="A1074" s="238" t="s">
        <v>1205</v>
      </c>
      <c r="B1074" s="239">
        <v>0</v>
      </c>
      <c r="C1074" s="239">
        <v>0</v>
      </c>
      <c r="D1074" s="334"/>
    </row>
    <row r="1075" spans="1:4" ht="17.5">
      <c r="A1075" s="241" t="s">
        <v>1206</v>
      </c>
      <c r="B1075" s="242">
        <v>0</v>
      </c>
      <c r="C1075" s="242"/>
      <c r="D1075" s="334"/>
    </row>
    <row r="1076" spans="1:4" ht="17.5">
      <c r="A1076" s="241" t="s">
        <v>1207</v>
      </c>
      <c r="B1076" s="242">
        <v>0</v>
      </c>
      <c r="C1076" s="242"/>
      <c r="D1076" s="334"/>
    </row>
    <row r="1077" spans="1:4" ht="17.5">
      <c r="A1077" s="241" t="s">
        <v>1208</v>
      </c>
      <c r="B1077" s="242">
        <v>0</v>
      </c>
      <c r="C1077" s="242"/>
      <c r="D1077" s="334"/>
    </row>
    <row r="1078" spans="1:4" ht="17.5">
      <c r="A1078" s="241" t="s">
        <v>1209</v>
      </c>
      <c r="B1078" s="242">
        <v>0</v>
      </c>
      <c r="C1078" s="242"/>
      <c r="D1078" s="334"/>
    </row>
    <row r="1079" spans="1:4" ht="17.5">
      <c r="A1079" s="241" t="s">
        <v>1210</v>
      </c>
      <c r="B1079" s="242">
        <v>0</v>
      </c>
      <c r="C1079" s="242"/>
      <c r="D1079" s="334"/>
    </row>
    <row r="1080" spans="1:4" ht="17.5">
      <c r="A1080" s="241" t="s">
        <v>1211</v>
      </c>
      <c r="B1080" s="242">
        <v>0</v>
      </c>
      <c r="C1080" s="242"/>
      <c r="D1080" s="334"/>
    </row>
    <row r="1081" spans="1:4" ht="17.5">
      <c r="A1081" s="238" t="s">
        <v>1212</v>
      </c>
      <c r="B1081" s="239">
        <v>0</v>
      </c>
      <c r="C1081" s="239"/>
      <c r="D1081" s="334"/>
    </row>
    <row r="1082" spans="1:4" ht="17.5">
      <c r="A1082" s="241" t="s">
        <v>1213</v>
      </c>
      <c r="B1082" s="242">
        <v>0</v>
      </c>
      <c r="C1082" s="242"/>
      <c r="D1082" s="334"/>
    </row>
    <row r="1083" spans="1:4" ht="17.5">
      <c r="A1083" s="241" t="s">
        <v>1214</v>
      </c>
      <c r="B1083" s="242">
        <v>0</v>
      </c>
      <c r="C1083" s="242"/>
      <c r="D1083" s="334"/>
    </row>
    <row r="1084" spans="1:4" ht="17.5">
      <c r="A1084" s="241" t="s">
        <v>1215</v>
      </c>
      <c r="B1084" s="242">
        <v>230</v>
      </c>
      <c r="C1084" s="242"/>
      <c r="D1084" s="334">
        <v>-1</v>
      </c>
    </row>
    <row r="1085" spans="1:4" ht="17.5">
      <c r="A1085" s="241" t="s">
        <v>1216</v>
      </c>
      <c r="B1085" s="242">
        <v>0</v>
      </c>
      <c r="C1085" s="242"/>
      <c r="D1085" s="334"/>
    </row>
    <row r="1086" spans="1:4" ht="17.5">
      <c r="A1086" s="241" t="s">
        <v>1217</v>
      </c>
      <c r="B1086" s="242">
        <v>0</v>
      </c>
      <c r="C1086" s="242"/>
      <c r="D1086" s="334"/>
    </row>
    <row r="1087" spans="1:4" ht="17.5">
      <c r="A1087" s="338" t="s">
        <v>1218</v>
      </c>
      <c r="B1087" s="242">
        <v>0</v>
      </c>
      <c r="C1087" s="242"/>
      <c r="D1087" s="334"/>
    </row>
    <row r="1088" spans="1:4" ht="17.5">
      <c r="A1088" s="241" t="s">
        <v>1219</v>
      </c>
      <c r="B1088" s="242">
        <v>0</v>
      </c>
      <c r="C1088" s="242"/>
      <c r="D1088" s="334"/>
    </row>
    <row r="1089" spans="1:4" ht="17.5">
      <c r="A1089" s="238" t="s">
        <v>1220</v>
      </c>
      <c r="B1089" s="239">
        <v>230</v>
      </c>
      <c r="C1089" s="239"/>
      <c r="D1089" s="334">
        <v>-1</v>
      </c>
    </row>
    <row r="1090" spans="1:4" ht="17.5">
      <c r="A1090" s="241" t="s">
        <v>1221</v>
      </c>
      <c r="B1090" s="242">
        <v>0</v>
      </c>
      <c r="C1090" s="242"/>
      <c r="D1090" s="334"/>
    </row>
    <row r="1091" spans="1:4" ht="35">
      <c r="A1091" s="241" t="s">
        <v>1222</v>
      </c>
      <c r="B1091" s="242">
        <v>0</v>
      </c>
      <c r="C1091" s="242"/>
      <c r="D1091" s="334"/>
    </row>
    <row r="1092" spans="1:4" ht="17.5">
      <c r="A1092" s="241" t="s">
        <v>1223</v>
      </c>
      <c r="B1092" s="242">
        <v>0</v>
      </c>
      <c r="C1092" s="242"/>
      <c r="D1092" s="334"/>
    </row>
    <row r="1093" spans="1:4" ht="17.5">
      <c r="A1093" s="241" t="s">
        <v>1224</v>
      </c>
      <c r="B1093" s="242">
        <v>0</v>
      </c>
      <c r="C1093" s="242"/>
      <c r="D1093" s="334"/>
    </row>
    <row r="1094" spans="1:4" ht="17.5">
      <c r="A1094" s="241" t="s">
        <v>1225</v>
      </c>
      <c r="B1094" s="242">
        <v>0</v>
      </c>
      <c r="C1094" s="242"/>
      <c r="D1094" s="334"/>
    </row>
    <row r="1095" spans="1:4" ht="17.5">
      <c r="A1095" s="335" t="s">
        <v>1226</v>
      </c>
      <c r="B1095" s="342">
        <v>0</v>
      </c>
      <c r="C1095" s="342"/>
      <c r="D1095" s="334"/>
    </row>
    <row r="1096" spans="1:4" ht="17.5">
      <c r="A1096" s="238" t="s">
        <v>1227</v>
      </c>
      <c r="B1096" s="239">
        <v>0</v>
      </c>
      <c r="C1096" s="239"/>
      <c r="D1096" s="334"/>
    </row>
    <row r="1097" spans="1:4" ht="17.5">
      <c r="A1097" s="238" t="s">
        <v>1228</v>
      </c>
      <c r="B1097" s="239">
        <v>0</v>
      </c>
      <c r="C1097" s="239"/>
      <c r="D1097" s="334"/>
    </row>
    <row r="1098" spans="1:4" ht="17.5">
      <c r="A1098" s="241" t="s">
        <v>1229</v>
      </c>
      <c r="B1098" s="242">
        <v>0</v>
      </c>
      <c r="C1098" s="242"/>
      <c r="D1098" s="334"/>
    </row>
    <row r="1099" spans="1:4" ht="17.5">
      <c r="A1099" s="241" t="s">
        <v>1230</v>
      </c>
      <c r="B1099" s="242">
        <v>0</v>
      </c>
      <c r="C1099" s="242"/>
      <c r="D1099" s="334"/>
    </row>
    <row r="1100" spans="1:4" ht="17.5">
      <c r="A1100" s="241" t="s">
        <v>1231</v>
      </c>
      <c r="B1100" s="242">
        <v>0</v>
      </c>
      <c r="C1100" s="242"/>
      <c r="D1100" s="334"/>
    </row>
    <row r="1101" spans="1:4" ht="17.5">
      <c r="A1101" s="241" t="s">
        <v>1232</v>
      </c>
      <c r="B1101" s="242">
        <v>0</v>
      </c>
      <c r="C1101" s="242"/>
      <c r="D1101" s="334"/>
    </row>
    <row r="1102" spans="1:4" ht="17.5">
      <c r="A1102" s="241" t="s">
        <v>1233</v>
      </c>
      <c r="B1102" s="242">
        <v>0</v>
      </c>
      <c r="C1102" s="242"/>
      <c r="D1102" s="334"/>
    </row>
    <row r="1103" spans="1:4" ht="17.5">
      <c r="A1103" s="241" t="s">
        <v>1234</v>
      </c>
      <c r="B1103" s="242">
        <v>0</v>
      </c>
      <c r="C1103" s="242"/>
      <c r="D1103" s="334"/>
    </row>
    <row r="1104" spans="1:4" ht="17.5">
      <c r="A1104" s="241" t="s">
        <v>1235</v>
      </c>
      <c r="B1104" s="242">
        <v>0</v>
      </c>
      <c r="C1104" s="242"/>
      <c r="D1104" s="334"/>
    </row>
    <row r="1105" spans="1:4" ht="17.5">
      <c r="A1105" s="241" t="s">
        <v>1236</v>
      </c>
      <c r="B1105" s="242">
        <v>12279</v>
      </c>
      <c r="C1105" s="242"/>
      <c r="D1105" s="334">
        <v>-1</v>
      </c>
    </row>
    <row r="1106" spans="1:4" ht="17.5">
      <c r="A1106" s="241" t="s">
        <v>1237</v>
      </c>
      <c r="B1106" s="242">
        <v>0</v>
      </c>
      <c r="C1106" s="242"/>
      <c r="D1106" s="334"/>
    </row>
    <row r="1107" spans="1:4" ht="17.5">
      <c r="A1107" s="238" t="s">
        <v>1238</v>
      </c>
      <c r="B1107" s="239">
        <v>10</v>
      </c>
      <c r="C1107" s="239"/>
      <c r="D1107" s="334">
        <v>-1</v>
      </c>
    </row>
    <row r="1108" spans="1:4" ht="17.5">
      <c r="A1108" s="241" t="s">
        <v>1239</v>
      </c>
      <c r="B1108" s="242">
        <v>0</v>
      </c>
      <c r="C1108" s="242"/>
      <c r="D1108" s="334"/>
    </row>
    <row r="1109" spans="1:4" ht="17.5">
      <c r="A1109" s="241" t="s">
        <v>1240</v>
      </c>
      <c r="B1109" s="242">
        <v>0</v>
      </c>
      <c r="C1109" s="242">
        <v>0</v>
      </c>
      <c r="D1109" s="334"/>
    </row>
    <row r="1110" spans="1:4" ht="17.5">
      <c r="A1110" s="241" t="s">
        <v>1241</v>
      </c>
      <c r="B1110" s="242">
        <v>0</v>
      </c>
      <c r="C1110" s="242">
        <v>0</v>
      </c>
      <c r="D1110" s="334"/>
    </row>
    <row r="1111" spans="1:4" ht="17.5">
      <c r="A1111" s="241" t="s">
        <v>1242</v>
      </c>
      <c r="B1111" s="242">
        <v>0</v>
      </c>
      <c r="C1111" s="242">
        <v>0</v>
      </c>
      <c r="D1111" s="334"/>
    </row>
    <row r="1112" spans="1:4" ht="17.5">
      <c r="A1112" s="241" t="s">
        <v>1243</v>
      </c>
      <c r="B1112" s="242">
        <v>0</v>
      </c>
      <c r="C1112" s="242">
        <v>0</v>
      </c>
      <c r="D1112" s="334"/>
    </row>
    <row r="1113" spans="1:4" ht="35">
      <c r="A1113" s="238" t="s">
        <v>1244</v>
      </c>
      <c r="B1113" s="239">
        <v>0</v>
      </c>
      <c r="C1113" s="239">
        <v>0</v>
      </c>
      <c r="D1113" s="334"/>
    </row>
    <row r="1114" spans="1:4" ht="17.5">
      <c r="A1114" s="241" t="s">
        <v>1245</v>
      </c>
      <c r="B1114" s="242">
        <v>11469</v>
      </c>
      <c r="C1114" s="242"/>
      <c r="D1114" s="334">
        <v>-1</v>
      </c>
    </row>
    <row r="1115" spans="1:4" ht="17.5">
      <c r="A1115" s="241" t="s">
        <v>1246</v>
      </c>
      <c r="B1115" s="242">
        <v>0</v>
      </c>
      <c r="C1115" s="242"/>
      <c r="D1115" s="334"/>
    </row>
    <row r="1116" spans="1:4" ht="17.5">
      <c r="A1116" s="335" t="s">
        <v>1247</v>
      </c>
      <c r="B1116" s="336">
        <v>0</v>
      </c>
      <c r="C1116" s="336"/>
      <c r="D1116" s="334"/>
    </row>
    <row r="1117" spans="1:4" ht="17.5">
      <c r="A1117" s="238" t="s">
        <v>1248</v>
      </c>
      <c r="B1117" s="239">
        <v>0</v>
      </c>
      <c r="C1117" s="239"/>
      <c r="D1117" s="334"/>
    </row>
    <row r="1118" spans="1:4" ht="17.5">
      <c r="A1118" s="238" t="s">
        <v>1249</v>
      </c>
      <c r="B1118" s="239">
        <v>800</v>
      </c>
      <c r="C1118" s="239"/>
      <c r="D1118" s="334">
        <v>-1</v>
      </c>
    </row>
    <row r="1119" spans="1:4" ht="17.5">
      <c r="A1119" s="241" t="s">
        <v>1250</v>
      </c>
      <c r="B1119" s="242">
        <v>0</v>
      </c>
      <c r="C1119" s="242">
        <v>0</v>
      </c>
      <c r="D1119" s="334"/>
    </row>
    <row r="1120" spans="1:4" ht="17.5">
      <c r="A1120" s="241" t="s">
        <v>1251</v>
      </c>
      <c r="B1120" s="242">
        <v>0</v>
      </c>
      <c r="C1120" s="242"/>
      <c r="D1120" s="334"/>
    </row>
    <row r="1121" spans="1:4" ht="17.5">
      <c r="A1121" s="241" t="s">
        <v>1252</v>
      </c>
      <c r="B1121" s="242">
        <v>0</v>
      </c>
      <c r="C1121" s="242"/>
      <c r="D1121" s="334"/>
    </row>
    <row r="1122" spans="1:4" ht="17.5">
      <c r="A1122" s="241" t="s">
        <v>1253</v>
      </c>
      <c r="B1122" s="242">
        <v>0</v>
      </c>
      <c r="C1122" s="242"/>
      <c r="D1122" s="334"/>
    </row>
    <row r="1123" spans="1:4" ht="17.5">
      <c r="A1123" s="241" t="s">
        <v>1254</v>
      </c>
      <c r="B1123" s="242">
        <v>0</v>
      </c>
      <c r="C1123" s="242"/>
      <c r="D1123" s="334"/>
    </row>
    <row r="1124" spans="1:4" ht="17.5">
      <c r="A1124" s="241" t="s">
        <v>1255</v>
      </c>
      <c r="B1124" s="242">
        <v>0</v>
      </c>
      <c r="C1124" s="242"/>
      <c r="D1124" s="334"/>
    </row>
    <row r="1125" spans="1:4" ht="17.5">
      <c r="A1125" s="343" t="s">
        <v>1256</v>
      </c>
      <c r="B1125" s="239">
        <v>0</v>
      </c>
      <c r="C1125" s="239">
        <v>0</v>
      </c>
      <c r="D1125" s="334"/>
    </row>
    <row r="1126" spans="1:4" ht="17.5">
      <c r="A1126" s="344" t="s">
        <v>1257</v>
      </c>
      <c r="B1126" s="242">
        <v>0</v>
      </c>
      <c r="C1126" s="242">
        <v>0</v>
      </c>
      <c r="D1126" s="334"/>
    </row>
    <row r="1127" spans="1:4" ht="17.5">
      <c r="A1127" s="344" t="s">
        <v>1258</v>
      </c>
      <c r="B1127" s="242">
        <v>0</v>
      </c>
      <c r="C1127" s="242"/>
      <c r="D1127" s="334"/>
    </row>
    <row r="1128" spans="1:4" ht="17.5">
      <c r="A1128" s="344" t="s">
        <v>1259</v>
      </c>
      <c r="B1128" s="242">
        <v>0</v>
      </c>
      <c r="C1128" s="242"/>
      <c r="D1128" s="334"/>
    </row>
    <row r="1129" spans="1:4" ht="17.5">
      <c r="A1129" s="344" t="s">
        <v>1260</v>
      </c>
      <c r="B1129" s="242">
        <v>0</v>
      </c>
      <c r="C1129" s="242"/>
      <c r="D1129" s="334"/>
    </row>
    <row r="1130" spans="1:4" ht="17.5">
      <c r="A1130" s="344" t="s">
        <v>1261</v>
      </c>
      <c r="B1130" s="242">
        <v>0</v>
      </c>
      <c r="C1130" s="242"/>
      <c r="D1130" s="334"/>
    </row>
    <row r="1131" spans="1:4" ht="17.5">
      <c r="A1131" s="344" t="s">
        <v>1262</v>
      </c>
      <c r="B1131" s="242">
        <v>0</v>
      </c>
      <c r="C1131" s="242"/>
      <c r="D1131" s="334"/>
    </row>
    <row r="1132" spans="1:4" ht="17.5">
      <c r="A1132" s="344" t="s">
        <v>1263</v>
      </c>
      <c r="B1132" s="242">
        <v>0</v>
      </c>
      <c r="C1132" s="242"/>
      <c r="D1132" s="334"/>
    </row>
    <row r="1133" spans="1:4" ht="17.5">
      <c r="A1133" s="344" t="s">
        <v>1264</v>
      </c>
      <c r="B1133" s="242">
        <v>0</v>
      </c>
      <c r="C1133" s="242"/>
      <c r="D1133" s="334"/>
    </row>
    <row r="1134" spans="1:4" ht="17.5">
      <c r="A1134" s="344" t="s">
        <v>1265</v>
      </c>
      <c r="B1134" s="242">
        <v>0</v>
      </c>
      <c r="C1134" s="242"/>
      <c r="D1134" s="334"/>
    </row>
    <row r="1135" spans="1:4" ht="17.5">
      <c r="A1135" s="238" t="s">
        <v>1266</v>
      </c>
      <c r="B1135" s="239">
        <v>15190</v>
      </c>
      <c r="C1135" s="239">
        <v>45000</v>
      </c>
      <c r="D1135" s="334">
        <v>1.96</v>
      </c>
    </row>
    <row r="1136" spans="1:4" ht="17.5">
      <c r="A1136" s="241" t="s">
        <v>1267</v>
      </c>
      <c r="B1136" s="242">
        <v>0</v>
      </c>
      <c r="C1136" s="242"/>
      <c r="D1136" s="334"/>
    </row>
    <row r="1137" spans="1:4" ht="17.5">
      <c r="A1137" s="241" t="s">
        <v>1268</v>
      </c>
      <c r="B1137" s="242">
        <v>0</v>
      </c>
      <c r="C1137" s="242">
        <v>0</v>
      </c>
      <c r="D1137" s="334"/>
    </row>
    <row r="1138" spans="1:4" ht="17.5">
      <c r="A1138" s="241" t="s">
        <v>1269</v>
      </c>
      <c r="B1138" s="242">
        <v>0</v>
      </c>
      <c r="C1138" s="242">
        <v>0</v>
      </c>
      <c r="D1138" s="334"/>
    </row>
    <row r="1139" spans="1:4" ht="17.5">
      <c r="A1139" s="241" t="s">
        <v>1270</v>
      </c>
      <c r="B1139" s="242">
        <v>0</v>
      </c>
      <c r="C1139" s="242">
        <v>0</v>
      </c>
      <c r="D1139" s="334"/>
    </row>
    <row r="1140" spans="1:4" ht="17.5">
      <c r="A1140" s="241" t="s">
        <v>1271</v>
      </c>
      <c r="B1140" s="242">
        <v>11173</v>
      </c>
      <c r="C1140" s="242">
        <v>45000</v>
      </c>
      <c r="D1140" s="334">
        <v>3.03</v>
      </c>
    </row>
    <row r="1141" spans="1:4" ht="17.5">
      <c r="A1141" s="238" t="s">
        <v>1272</v>
      </c>
      <c r="B1141" s="239">
        <v>4017</v>
      </c>
      <c r="C1141" s="239"/>
      <c r="D1141" s="334">
        <v>-1</v>
      </c>
    </row>
    <row r="1142" spans="1:4" ht="17.5">
      <c r="A1142" s="241" t="s">
        <v>1273</v>
      </c>
      <c r="B1142" s="242">
        <v>0</v>
      </c>
      <c r="C1142" s="242">
        <v>0</v>
      </c>
      <c r="D1142" s="334"/>
    </row>
    <row r="1143" spans="1:4" ht="17.5">
      <c r="A1143" s="241" t="s">
        <v>1274</v>
      </c>
      <c r="B1143" s="242">
        <v>0</v>
      </c>
      <c r="C1143" s="242"/>
      <c r="D1143" s="334"/>
    </row>
    <row r="1144" spans="1:4" ht="17.5">
      <c r="A1144" s="335" t="s">
        <v>1275</v>
      </c>
      <c r="B1144" s="239">
        <v>0</v>
      </c>
      <c r="C1144" s="239">
        <v>0</v>
      </c>
      <c r="D1144" s="334"/>
    </row>
    <row r="1145" spans="1:4" ht="17.5">
      <c r="A1145" s="238" t="s">
        <v>1276</v>
      </c>
      <c r="B1145" s="239">
        <v>0</v>
      </c>
      <c r="C1145" s="239">
        <v>0</v>
      </c>
      <c r="D1145" s="334"/>
    </row>
    <row r="1146" spans="1:4" ht="17.5">
      <c r="A1146" s="238" t="s">
        <v>1277</v>
      </c>
      <c r="B1146" s="239">
        <v>0</v>
      </c>
      <c r="C1146" s="239"/>
      <c r="D1146" s="334"/>
    </row>
    <row r="1147" spans="1:4" ht="35">
      <c r="A1147" s="238" t="s">
        <v>1278</v>
      </c>
      <c r="B1147" s="239">
        <v>0</v>
      </c>
      <c r="C1147" s="239"/>
      <c r="D1147" s="334"/>
    </row>
    <row r="1148" spans="1:4" ht="17.5">
      <c r="A1148" s="238" t="s">
        <v>1279</v>
      </c>
      <c r="B1148" s="239">
        <v>0</v>
      </c>
      <c r="C1148" s="239"/>
      <c r="D1148" s="334"/>
    </row>
    <row r="1149" spans="1:4" ht="17.5">
      <c r="A1149" s="238" t="s">
        <v>1280</v>
      </c>
      <c r="B1149" s="239">
        <v>393</v>
      </c>
      <c r="C1149" s="239">
        <v>0</v>
      </c>
      <c r="D1149" s="334">
        <v>-1</v>
      </c>
    </row>
    <row r="1150" spans="1:4" ht="17.5">
      <c r="A1150" s="238" t="s">
        <v>1281</v>
      </c>
      <c r="B1150" s="239">
        <v>137</v>
      </c>
      <c r="C1150" s="239"/>
      <c r="D1150" s="334">
        <v>-1</v>
      </c>
    </row>
    <row r="1151" spans="1:4" ht="17.5">
      <c r="A1151" s="238" t="s">
        <v>1282</v>
      </c>
      <c r="B1151" s="239">
        <v>0</v>
      </c>
      <c r="C1151" s="239"/>
      <c r="D1151" s="334"/>
    </row>
    <row r="1152" spans="1:4" ht="17.5">
      <c r="A1152" s="238" t="s">
        <v>1283</v>
      </c>
      <c r="B1152" s="239">
        <v>0</v>
      </c>
      <c r="C1152" s="239"/>
      <c r="D1152" s="334"/>
    </row>
    <row r="1153" spans="1:4" ht="17.5">
      <c r="A1153" s="238" t="s">
        <v>1284</v>
      </c>
      <c r="B1153" s="239">
        <v>0</v>
      </c>
      <c r="C1153" s="239"/>
      <c r="D1153" s="334"/>
    </row>
    <row r="1154" spans="1:4" ht="17.5">
      <c r="A1154" s="238" t="s">
        <v>1285</v>
      </c>
      <c r="B1154" s="239">
        <v>0</v>
      </c>
      <c r="C1154" s="239"/>
      <c r="D1154" s="334"/>
    </row>
    <row r="1155" spans="1:4" ht="17.5">
      <c r="A1155" s="238" t="s">
        <v>1286</v>
      </c>
      <c r="B1155" s="239">
        <v>0</v>
      </c>
      <c r="C1155" s="239"/>
      <c r="D1155" s="334"/>
    </row>
    <row r="1156" spans="1:4" ht="17.5">
      <c r="A1156" s="238" t="s">
        <v>1287</v>
      </c>
      <c r="B1156" s="239">
        <v>0</v>
      </c>
      <c r="C1156" s="239"/>
      <c r="D1156" s="334"/>
    </row>
    <row r="1157" spans="1:4" ht="17.5">
      <c r="A1157" s="241" t="s">
        <v>1288</v>
      </c>
      <c r="B1157" s="242">
        <v>0</v>
      </c>
      <c r="C1157" s="242"/>
      <c r="D1157" s="334"/>
    </row>
    <row r="1158" spans="1:4" ht="17.5">
      <c r="A1158" s="241" t="s">
        <v>1289</v>
      </c>
      <c r="B1158" s="242">
        <v>0</v>
      </c>
      <c r="C1158" s="242"/>
      <c r="D1158" s="334"/>
    </row>
    <row r="1159" spans="1:4" ht="17.5">
      <c r="A1159" s="241" t="s">
        <v>1290</v>
      </c>
      <c r="B1159" s="242">
        <v>372</v>
      </c>
      <c r="C1159" s="242"/>
      <c r="D1159" s="334">
        <v>-1</v>
      </c>
    </row>
    <row r="1160" spans="1:4" ht="17.5">
      <c r="A1160" s="241" t="s">
        <v>1291</v>
      </c>
      <c r="B1160" s="242">
        <v>0</v>
      </c>
      <c r="C1160" s="242">
        <v>0</v>
      </c>
      <c r="D1160" s="334"/>
    </row>
    <row r="1161" spans="1:4" ht="17.5">
      <c r="A1161" s="241" t="s">
        <v>1292</v>
      </c>
      <c r="B1161" s="242">
        <v>0</v>
      </c>
      <c r="C1161" s="242"/>
      <c r="D1161" s="334"/>
    </row>
    <row r="1162" spans="1:4" ht="17.5">
      <c r="A1162" s="241" t="s">
        <v>1293</v>
      </c>
      <c r="B1162" s="242">
        <v>0</v>
      </c>
      <c r="C1162" s="242"/>
      <c r="D1162" s="334"/>
    </row>
    <row r="1163" spans="1:4" ht="17.5">
      <c r="A1163" s="241" t="s">
        <v>1294</v>
      </c>
      <c r="B1163" s="242">
        <v>0</v>
      </c>
      <c r="C1163" s="242"/>
      <c r="D1163" s="334"/>
    </row>
    <row r="1164" spans="1:4" ht="17.5">
      <c r="A1164" s="241" t="s">
        <v>1295</v>
      </c>
      <c r="B1164" s="242">
        <v>0</v>
      </c>
      <c r="C1164" s="242">
        <v>0</v>
      </c>
      <c r="D1164" s="334"/>
    </row>
    <row r="1165" spans="1:4" ht="17.5">
      <c r="A1165" s="241" t="s">
        <v>1296</v>
      </c>
      <c r="B1165" s="242">
        <v>0</v>
      </c>
      <c r="C1165" s="242"/>
      <c r="D1165" s="334"/>
    </row>
    <row r="1166" spans="1:4" ht="17.5">
      <c r="A1166" s="241" t="s">
        <v>1297</v>
      </c>
      <c r="B1166" s="242">
        <v>0</v>
      </c>
      <c r="C1166" s="242">
        <v>0</v>
      </c>
      <c r="D1166" s="334"/>
    </row>
    <row r="1167" spans="1:4" ht="17.5">
      <c r="A1167" s="241" t="s">
        <v>1298</v>
      </c>
      <c r="B1167" s="242">
        <v>21</v>
      </c>
      <c r="C1167" s="242">
        <v>0</v>
      </c>
      <c r="D1167" s="334">
        <v>-1</v>
      </c>
    </row>
    <row r="1168" spans="1:4" ht="17.5">
      <c r="A1168" s="241" t="s">
        <v>1299</v>
      </c>
      <c r="B1168" s="242">
        <v>0</v>
      </c>
      <c r="C1168" s="242"/>
      <c r="D1168" s="334"/>
    </row>
    <row r="1169" spans="1:4" ht="17.5">
      <c r="A1169" s="241" t="s">
        <v>1300</v>
      </c>
      <c r="B1169" s="242">
        <v>0</v>
      </c>
      <c r="C1169" s="242"/>
      <c r="D1169" s="334"/>
    </row>
    <row r="1170" spans="1:4" ht="17.5">
      <c r="A1170" s="241" t="s">
        <v>1301</v>
      </c>
      <c r="B1170" s="242">
        <v>0</v>
      </c>
      <c r="C1170" s="242">
        <v>0</v>
      </c>
      <c r="D1170" s="334"/>
    </row>
    <row r="1171" spans="1:4" ht="17.5">
      <c r="A1171" s="241" t="s">
        <v>1302</v>
      </c>
      <c r="B1171" s="242">
        <v>0</v>
      </c>
      <c r="C1171" s="242">
        <v>0</v>
      </c>
      <c r="D1171" s="334"/>
    </row>
    <row r="1172" spans="1:4" ht="17.5">
      <c r="A1172" s="241" t="s">
        <v>1303</v>
      </c>
      <c r="B1172" s="242">
        <v>21</v>
      </c>
      <c r="C1172" s="242"/>
      <c r="D1172" s="334">
        <v>-1</v>
      </c>
    </row>
    <row r="1173" spans="1:4" ht="17.5">
      <c r="A1173" s="241" t="s">
        <v>1304</v>
      </c>
      <c r="B1173" s="242">
        <v>0</v>
      </c>
      <c r="C1173" s="242"/>
      <c r="D1173" s="334"/>
    </row>
    <row r="1174" spans="1:4" ht="17.5">
      <c r="A1174" s="241" t="s">
        <v>1305</v>
      </c>
      <c r="B1174" s="242">
        <v>0</v>
      </c>
      <c r="C1174" s="242"/>
      <c r="D1174" s="334"/>
    </row>
    <row r="1175" spans="1:4" ht="17.5">
      <c r="A1175" s="241" t="s">
        <v>1306</v>
      </c>
      <c r="B1175" s="242">
        <v>0</v>
      </c>
      <c r="C1175" s="242"/>
      <c r="D1175" s="334"/>
    </row>
    <row r="1176" spans="1:4" ht="17.5">
      <c r="A1176" s="241" t="s">
        <v>1307</v>
      </c>
      <c r="B1176" s="242">
        <v>1</v>
      </c>
      <c r="C1176" s="242">
        <v>0</v>
      </c>
      <c r="D1176" s="334">
        <v>-1</v>
      </c>
    </row>
    <row r="1177" spans="1:4" ht="17.5">
      <c r="A1177" s="241" t="s">
        <v>1308</v>
      </c>
      <c r="B1177" s="242">
        <v>0</v>
      </c>
      <c r="C1177" s="242"/>
      <c r="D1177" s="334"/>
    </row>
    <row r="1178" spans="1:4" ht="17.5">
      <c r="A1178" s="241" t="s">
        <v>1309</v>
      </c>
      <c r="B1178" s="242">
        <v>0</v>
      </c>
      <c r="C1178" s="242"/>
      <c r="D1178" s="334"/>
    </row>
    <row r="1179" spans="1:4" ht="17.5">
      <c r="A1179" s="241" t="s">
        <v>1310</v>
      </c>
      <c r="B1179" s="242">
        <v>0</v>
      </c>
      <c r="C1179" s="242"/>
      <c r="D1179" s="334"/>
    </row>
    <row r="1180" spans="1:4" ht="17.5">
      <c r="A1180" s="241" t="s">
        <v>1311</v>
      </c>
      <c r="B1180" s="242">
        <v>0</v>
      </c>
      <c r="C1180" s="242"/>
      <c r="D1180" s="334"/>
    </row>
    <row r="1181" spans="1:4" ht="17.5">
      <c r="A1181" s="241" t="s">
        <v>1312</v>
      </c>
      <c r="B1181" s="242">
        <v>0</v>
      </c>
      <c r="C1181" s="242"/>
      <c r="D1181" s="334"/>
    </row>
    <row r="1182" spans="1:4" ht="17.5">
      <c r="A1182" s="241" t="s">
        <v>1313</v>
      </c>
      <c r="B1182" s="242">
        <v>0</v>
      </c>
      <c r="C1182" s="242"/>
      <c r="D1182" s="334"/>
    </row>
    <row r="1183" spans="1:4" ht="17.5">
      <c r="A1183" s="238" t="s">
        <v>1314</v>
      </c>
      <c r="B1183" s="239">
        <v>0</v>
      </c>
      <c r="C1183" s="239"/>
      <c r="D1183" s="334"/>
    </row>
    <row r="1184" spans="1:4" ht="17.5">
      <c r="A1184" s="241" t="s">
        <v>1315</v>
      </c>
      <c r="B1184" s="242">
        <v>0</v>
      </c>
      <c r="C1184" s="242">
        <v>0</v>
      </c>
      <c r="D1184" s="334"/>
    </row>
    <row r="1185" spans="1:4" ht="17.5">
      <c r="A1185" s="241" t="s">
        <v>1316</v>
      </c>
      <c r="B1185" s="242">
        <v>0</v>
      </c>
      <c r="C1185" s="242"/>
      <c r="D1185" s="334"/>
    </row>
    <row r="1186" spans="1:4" ht="17.5">
      <c r="A1186" s="241" t="s">
        <v>1317</v>
      </c>
      <c r="B1186" s="242">
        <v>0</v>
      </c>
      <c r="C1186" s="242"/>
      <c r="D1186" s="334"/>
    </row>
    <row r="1187" spans="1:4" ht="17.5">
      <c r="A1187" s="241" t="s">
        <v>1318</v>
      </c>
      <c r="B1187" s="242">
        <v>0</v>
      </c>
      <c r="C1187" s="242"/>
      <c r="D1187" s="334"/>
    </row>
    <row r="1188" spans="1:4" ht="17.5">
      <c r="A1188" s="241" t="s">
        <v>1319</v>
      </c>
      <c r="B1188" s="242">
        <v>0</v>
      </c>
      <c r="C1188" s="242"/>
      <c r="D1188" s="334"/>
    </row>
    <row r="1189" spans="1:4" ht="17.5">
      <c r="A1189" s="241" t="s">
        <v>1320</v>
      </c>
      <c r="B1189" s="242">
        <v>0</v>
      </c>
      <c r="C1189" s="242"/>
      <c r="D1189" s="334"/>
    </row>
    <row r="1190" spans="1:4" ht="17.5">
      <c r="A1190" s="241" t="s">
        <v>1321</v>
      </c>
      <c r="B1190" s="242">
        <v>0</v>
      </c>
      <c r="C1190" s="242"/>
      <c r="D1190" s="334"/>
    </row>
    <row r="1191" spans="1:4" ht="17.5">
      <c r="A1191" s="241" t="s">
        <v>1322</v>
      </c>
      <c r="B1191" s="242">
        <v>0</v>
      </c>
      <c r="C1191" s="242"/>
      <c r="D1191" s="334"/>
    </row>
    <row r="1192" spans="1:4" ht="17.5">
      <c r="A1192" s="241" t="s">
        <v>1323</v>
      </c>
      <c r="B1192" s="242">
        <v>0</v>
      </c>
      <c r="C1192" s="242"/>
      <c r="D1192" s="334"/>
    </row>
    <row r="1193" spans="1:4" ht="17.5">
      <c r="A1193" s="241" t="s">
        <v>1324</v>
      </c>
      <c r="B1193" s="242">
        <v>0</v>
      </c>
      <c r="C1193" s="242"/>
      <c r="D1193" s="334"/>
    </row>
    <row r="1194" spans="1:4" ht="17.5">
      <c r="A1194" s="241" t="s">
        <v>1325</v>
      </c>
      <c r="B1194" s="242">
        <v>0</v>
      </c>
      <c r="C1194" s="242"/>
      <c r="D1194" s="334"/>
    </row>
    <row r="1195" spans="1:4" ht="17.5">
      <c r="A1195" s="241" t="s">
        <v>1326</v>
      </c>
      <c r="B1195" s="242">
        <v>0</v>
      </c>
      <c r="C1195" s="242"/>
      <c r="D1195" s="334"/>
    </row>
    <row r="1196" spans="1:4" ht="17.5">
      <c r="A1196" s="241" t="s">
        <v>1327</v>
      </c>
      <c r="B1196" s="242">
        <v>0</v>
      </c>
      <c r="C1196" s="242"/>
      <c r="D1196" s="334"/>
    </row>
    <row r="1197" spans="1:4" ht="17.5">
      <c r="A1197" s="241" t="s">
        <v>1328</v>
      </c>
      <c r="B1197" s="242">
        <v>0</v>
      </c>
      <c r="C1197" s="242"/>
      <c r="D1197" s="334"/>
    </row>
    <row r="1198" spans="1:4" ht="17.5">
      <c r="A1198" s="238" t="s">
        <v>1329</v>
      </c>
      <c r="B1198" s="239">
        <v>0</v>
      </c>
      <c r="C1198" s="239"/>
      <c r="D1198" s="334"/>
    </row>
    <row r="1199" spans="1:4" ht="17.5">
      <c r="A1199" s="241" t="s">
        <v>1330</v>
      </c>
      <c r="B1199" s="242">
        <v>0</v>
      </c>
      <c r="C1199" s="242"/>
      <c r="D1199" s="334"/>
    </row>
    <row r="1200" spans="1:4" ht="17.5">
      <c r="A1200" s="335" t="s">
        <v>1331</v>
      </c>
      <c r="B1200" s="336">
        <v>0</v>
      </c>
      <c r="C1200" s="336"/>
      <c r="D1200" s="334"/>
    </row>
    <row r="1201" spans="1:4" ht="17.5">
      <c r="A1201" s="238" t="s">
        <v>1332</v>
      </c>
      <c r="B1201" s="239">
        <v>0</v>
      </c>
      <c r="C1201" s="239"/>
      <c r="D1201" s="334"/>
    </row>
    <row r="1202" spans="1:4" ht="17.5">
      <c r="A1202" s="238" t="s">
        <v>1333</v>
      </c>
      <c r="B1202" s="239">
        <v>0</v>
      </c>
      <c r="C1202" s="239"/>
      <c r="D1202" s="334"/>
    </row>
    <row r="1203" spans="1:4" ht="17.5">
      <c r="A1203" s="241" t="s">
        <v>1334</v>
      </c>
      <c r="B1203" s="242">
        <v>1</v>
      </c>
      <c r="C1203" s="242"/>
      <c r="D1203" s="334">
        <v>-1</v>
      </c>
    </row>
    <row r="1204" spans="1:4" ht="17.5">
      <c r="A1204" s="241" t="s">
        <v>1335</v>
      </c>
      <c r="B1204" s="242">
        <v>1</v>
      </c>
      <c r="C1204" s="242"/>
      <c r="D1204" s="334">
        <v>-1</v>
      </c>
    </row>
    <row r="1205" spans="1:4" ht="17.5">
      <c r="A1205" s="241" t="s">
        <v>1336</v>
      </c>
      <c r="B1205" s="242">
        <v>0</v>
      </c>
      <c r="C1205" s="242"/>
      <c r="D1205" s="334"/>
    </row>
    <row r="1206" spans="1:4" ht="17.5">
      <c r="A1206" s="241" t="s">
        <v>1337</v>
      </c>
      <c r="B1206" s="242">
        <v>0</v>
      </c>
      <c r="C1206" s="242"/>
      <c r="D1206" s="334"/>
    </row>
    <row r="1207" spans="1:4" ht="17.5">
      <c r="A1207" s="241" t="s">
        <v>1338</v>
      </c>
      <c r="B1207" s="242">
        <v>0</v>
      </c>
      <c r="C1207" s="242"/>
      <c r="D1207" s="334"/>
    </row>
    <row r="1208" spans="1:4" ht="17.5">
      <c r="A1208" s="241" t="s">
        <v>1339</v>
      </c>
      <c r="B1208" s="242">
        <v>0</v>
      </c>
      <c r="C1208" s="242"/>
      <c r="D1208" s="334"/>
    </row>
    <row r="1209" spans="1:4" ht="17.5">
      <c r="A1209" s="241" t="s">
        <v>1340</v>
      </c>
      <c r="B1209" s="242">
        <v>0</v>
      </c>
      <c r="C1209" s="242"/>
      <c r="D1209" s="334"/>
    </row>
    <row r="1210" spans="1:4" ht="17.5">
      <c r="A1210" s="241" t="s">
        <v>1341</v>
      </c>
      <c r="B1210" s="242">
        <v>0</v>
      </c>
      <c r="C1210" s="242"/>
      <c r="D1210" s="334"/>
    </row>
    <row r="1211" spans="1:4" ht="17.5">
      <c r="A1211" s="241" t="s">
        <v>1342</v>
      </c>
      <c r="B1211" s="242">
        <v>0</v>
      </c>
      <c r="C1211" s="242"/>
      <c r="D1211" s="334"/>
    </row>
    <row r="1212" spans="1:4" ht="17.5">
      <c r="A1212" s="241" t="s">
        <v>1343</v>
      </c>
      <c r="B1212" s="242">
        <v>0</v>
      </c>
      <c r="C1212" s="242"/>
      <c r="D1212" s="334"/>
    </row>
    <row r="1213" spans="1:4" ht="17.5">
      <c r="A1213" s="238" t="s">
        <v>1344</v>
      </c>
      <c r="B1213" s="239">
        <v>0</v>
      </c>
      <c r="C1213" s="239"/>
      <c r="D1213" s="334"/>
    </row>
    <row r="1214" spans="1:4" ht="17.5">
      <c r="A1214" s="241" t="s">
        <v>1345</v>
      </c>
      <c r="B1214" s="242">
        <v>0</v>
      </c>
      <c r="C1214" s="242"/>
      <c r="D1214" s="334"/>
    </row>
    <row r="1215" spans="1:4" ht="17.5">
      <c r="A1215" s="241" t="s">
        <v>1346</v>
      </c>
      <c r="B1215" s="242">
        <v>516</v>
      </c>
      <c r="C1215" s="242">
        <v>636</v>
      </c>
      <c r="D1215" s="334">
        <v>0.23</v>
      </c>
    </row>
    <row r="1216" spans="1:4" ht="17.5">
      <c r="A1216" s="241" t="s">
        <v>1347</v>
      </c>
      <c r="B1216" s="242">
        <v>516</v>
      </c>
      <c r="C1216" s="242">
        <v>636</v>
      </c>
      <c r="D1216" s="334">
        <v>0.23</v>
      </c>
    </row>
    <row r="1217" spans="1:4" ht="17.5">
      <c r="A1217" s="238" t="s">
        <v>1348</v>
      </c>
      <c r="B1217" s="239">
        <v>141</v>
      </c>
      <c r="C1217" s="239">
        <v>113</v>
      </c>
      <c r="D1217" s="334">
        <v>-0.2</v>
      </c>
    </row>
    <row r="1218" spans="1:4" ht="17.5">
      <c r="A1218" s="241" t="s">
        <v>1349</v>
      </c>
      <c r="B1218" s="242">
        <v>0</v>
      </c>
      <c r="C1218" s="242">
        <v>41</v>
      </c>
      <c r="D1218" s="334"/>
    </row>
    <row r="1219" spans="1:4" ht="17.5">
      <c r="A1219" s="241" t="s">
        <v>1350</v>
      </c>
      <c r="B1219" s="242">
        <v>0</v>
      </c>
      <c r="C1219" s="242">
        <v>0</v>
      </c>
      <c r="D1219" s="334"/>
    </row>
    <row r="1220" spans="1:4" ht="17.5">
      <c r="A1220" s="241" t="s">
        <v>1351</v>
      </c>
      <c r="B1220" s="242">
        <v>375</v>
      </c>
      <c r="C1220" s="242">
        <v>482</v>
      </c>
      <c r="D1220" s="334">
        <v>0.28999999999999998</v>
      </c>
    </row>
    <row r="1221" spans="1:4" ht="17.5">
      <c r="A1221" s="337" t="s">
        <v>1352</v>
      </c>
      <c r="B1221" s="336">
        <v>0</v>
      </c>
      <c r="C1221" s="336"/>
      <c r="D1221" s="334"/>
    </row>
    <row r="1222" spans="1:4" ht="17.5">
      <c r="A1222" s="238" t="s">
        <v>1353</v>
      </c>
      <c r="B1222" s="239">
        <v>0</v>
      </c>
      <c r="C1222" s="239">
        <v>0</v>
      </c>
      <c r="D1222" s="334"/>
    </row>
    <row r="1223" spans="1:4" ht="17.5">
      <c r="A1223" s="238" t="s">
        <v>1354</v>
      </c>
      <c r="B1223" s="239">
        <v>0</v>
      </c>
      <c r="C1223" s="239">
        <v>0</v>
      </c>
      <c r="D1223" s="334"/>
    </row>
    <row r="1224" spans="1:4" ht="17.5">
      <c r="A1224" s="241" t="s">
        <v>1355</v>
      </c>
      <c r="B1224" s="242">
        <v>0</v>
      </c>
      <c r="C1224" s="242">
        <v>0</v>
      </c>
      <c r="D1224" s="334"/>
    </row>
    <row r="1225" spans="1:4" ht="17.5">
      <c r="A1225" s="241" t="s">
        <v>1356</v>
      </c>
      <c r="B1225" s="242">
        <v>0</v>
      </c>
      <c r="C1225" s="242">
        <v>0</v>
      </c>
      <c r="D1225" s="334"/>
    </row>
    <row r="1226" spans="1:4" ht="17.5">
      <c r="A1226" s="241" t="s">
        <v>1357</v>
      </c>
      <c r="B1226" s="242">
        <v>0</v>
      </c>
      <c r="C1226" s="242">
        <v>0</v>
      </c>
      <c r="D1226" s="334"/>
    </row>
    <row r="1227" spans="1:4" ht="17.5">
      <c r="A1227" s="241" t="s">
        <v>1358</v>
      </c>
      <c r="B1227" s="242">
        <v>0</v>
      </c>
      <c r="C1227" s="242"/>
      <c r="D1227" s="334"/>
    </row>
    <row r="1228" spans="1:4" ht="17.5">
      <c r="A1228" s="241" t="s">
        <v>1359</v>
      </c>
      <c r="B1228" s="242">
        <v>0</v>
      </c>
      <c r="C1228" s="242"/>
      <c r="D1228" s="334"/>
    </row>
    <row r="1229" spans="1:4" ht="17.5">
      <c r="A1229" s="241" t="s">
        <v>1360</v>
      </c>
      <c r="B1229" s="242">
        <v>0</v>
      </c>
      <c r="C1229" s="242"/>
      <c r="D1229" s="334"/>
    </row>
    <row r="1230" spans="1:4" ht="17.5">
      <c r="A1230" s="241" t="s">
        <v>1361</v>
      </c>
      <c r="B1230" s="242">
        <v>0</v>
      </c>
      <c r="C1230" s="242"/>
      <c r="D1230" s="334"/>
    </row>
    <row r="1231" spans="1:4" ht="17.5">
      <c r="A1231" s="241" t="s">
        <v>1362</v>
      </c>
      <c r="B1231" s="242">
        <v>0</v>
      </c>
      <c r="C1231" s="242"/>
      <c r="D1231" s="334"/>
    </row>
    <row r="1232" spans="1:4" ht="17.5">
      <c r="A1232" s="241" t="s">
        <v>1363</v>
      </c>
      <c r="B1232" s="242">
        <v>0</v>
      </c>
      <c r="C1232" s="242"/>
      <c r="D1232" s="334"/>
    </row>
    <row r="1233" spans="1:4" ht="17.5">
      <c r="A1233" s="241" t="s">
        <v>1364</v>
      </c>
      <c r="B1233" s="242">
        <v>0</v>
      </c>
      <c r="C1233" s="242"/>
      <c r="D1233" s="334"/>
    </row>
    <row r="1234" spans="1:4" ht="17.5">
      <c r="A1234" s="241" t="s">
        <v>1365</v>
      </c>
      <c r="B1234" s="242">
        <v>0</v>
      </c>
      <c r="C1234" s="242"/>
      <c r="D1234" s="334"/>
    </row>
    <row r="1235" spans="1:4" ht="17.5">
      <c r="A1235" s="241" t="s">
        <v>1366</v>
      </c>
      <c r="B1235" s="242">
        <v>0</v>
      </c>
      <c r="C1235" s="242"/>
      <c r="D1235" s="334"/>
    </row>
    <row r="1236" spans="1:4" ht="17.5">
      <c r="A1236" s="341" t="s">
        <v>1367</v>
      </c>
      <c r="B1236" s="242">
        <v>0</v>
      </c>
      <c r="C1236" s="242"/>
      <c r="D1236" s="334"/>
    </row>
    <row r="1237" spans="1:4" ht="17.5">
      <c r="A1237" s="341" t="s">
        <v>1368</v>
      </c>
      <c r="B1237" s="242">
        <v>0</v>
      </c>
      <c r="C1237" s="242"/>
      <c r="D1237" s="334"/>
    </row>
    <row r="1238" spans="1:4" ht="17.5">
      <c r="A1238" s="341" t="s">
        <v>1369</v>
      </c>
      <c r="B1238" s="242">
        <v>0</v>
      </c>
      <c r="C1238" s="242"/>
      <c r="D1238" s="334"/>
    </row>
    <row r="1239" spans="1:4" ht="17.5">
      <c r="A1239" s="241" t="s">
        <v>1370</v>
      </c>
      <c r="B1239" s="242">
        <v>0</v>
      </c>
      <c r="C1239" s="242"/>
      <c r="D1239" s="334"/>
    </row>
    <row r="1240" spans="1:4" ht="17.5">
      <c r="A1240" s="241" t="s">
        <v>1371</v>
      </c>
      <c r="B1240" s="242">
        <v>0</v>
      </c>
      <c r="C1240" s="242"/>
      <c r="D1240" s="334"/>
    </row>
    <row r="1241" spans="1:4" ht="17.5">
      <c r="A1241" s="238" t="s">
        <v>1372</v>
      </c>
      <c r="B1241" s="239">
        <v>0</v>
      </c>
      <c r="C1241" s="239"/>
      <c r="D1241" s="334"/>
    </row>
    <row r="1242" spans="1:4" ht="17.5">
      <c r="A1242" s="241" t="s">
        <v>1373</v>
      </c>
      <c r="B1242" s="242">
        <v>0</v>
      </c>
      <c r="C1242" s="242"/>
      <c r="D1242" s="334"/>
    </row>
    <row r="1243" spans="1:4" ht="17.5">
      <c r="A1243" s="241" t="s">
        <v>1374</v>
      </c>
      <c r="B1243" s="242">
        <v>0</v>
      </c>
      <c r="C1243" s="242"/>
      <c r="D1243" s="334"/>
    </row>
    <row r="1244" spans="1:4" ht="17.5">
      <c r="A1244" s="241" t="s">
        <v>1375</v>
      </c>
      <c r="B1244" s="242">
        <v>0</v>
      </c>
      <c r="C1244" s="242"/>
      <c r="D1244" s="334"/>
    </row>
    <row r="1245" spans="1:4" ht="17.5">
      <c r="A1245" s="241" t="s">
        <v>1376</v>
      </c>
      <c r="B1245" s="242">
        <v>0</v>
      </c>
      <c r="C1245" s="242"/>
      <c r="D1245" s="334"/>
    </row>
    <row r="1246" spans="1:4" ht="17.5">
      <c r="A1246" s="241" t="s">
        <v>1377</v>
      </c>
      <c r="B1246" s="242">
        <v>0</v>
      </c>
      <c r="C1246" s="242"/>
      <c r="D1246" s="334"/>
    </row>
    <row r="1247" spans="1:4" ht="17.5">
      <c r="A1247" s="241" t="s">
        <v>1378</v>
      </c>
      <c r="B1247" s="242">
        <v>0</v>
      </c>
      <c r="C1247" s="242"/>
      <c r="D1247" s="334"/>
    </row>
    <row r="1248" spans="1:4" ht="17.5">
      <c r="A1248" s="241" t="s">
        <v>1379</v>
      </c>
      <c r="B1248" s="242">
        <v>0</v>
      </c>
      <c r="C1248" s="242"/>
      <c r="D1248" s="334"/>
    </row>
    <row r="1249" spans="1:4" ht="17.5">
      <c r="A1249" s="241" t="s">
        <v>1380</v>
      </c>
      <c r="B1249" s="242">
        <v>0</v>
      </c>
      <c r="C1249" s="242"/>
      <c r="D1249" s="334"/>
    </row>
    <row r="1250" spans="1:4" ht="17.5">
      <c r="A1250" s="241" t="s">
        <v>1381</v>
      </c>
      <c r="B1250" s="242">
        <v>0</v>
      </c>
      <c r="C1250" s="242"/>
      <c r="D1250" s="334"/>
    </row>
    <row r="1251" spans="1:4" ht="17.5">
      <c r="A1251" s="241" t="s">
        <v>1382</v>
      </c>
      <c r="B1251" s="242">
        <v>0</v>
      </c>
      <c r="C1251" s="242"/>
      <c r="D1251" s="334"/>
    </row>
    <row r="1252" spans="1:4" ht="17.5">
      <c r="A1252" s="241" t="s">
        <v>1383</v>
      </c>
      <c r="B1252" s="242">
        <v>0</v>
      </c>
      <c r="C1252" s="242"/>
      <c r="D1252" s="334"/>
    </row>
    <row r="1253" spans="1:4" ht="17.5">
      <c r="A1253" s="241" t="s">
        <v>1384</v>
      </c>
      <c r="B1253" s="242">
        <v>0</v>
      </c>
      <c r="C1253" s="242"/>
      <c r="D1253" s="334"/>
    </row>
    <row r="1254" spans="1:4" ht="17.5">
      <c r="A1254" s="241" t="s">
        <v>1385</v>
      </c>
      <c r="B1254" s="242">
        <v>0</v>
      </c>
      <c r="C1254" s="242"/>
      <c r="D1254" s="334"/>
    </row>
    <row r="1255" spans="1:4" ht="17.5">
      <c r="A1255" s="238" t="s">
        <v>1386</v>
      </c>
      <c r="B1255" s="239">
        <v>0</v>
      </c>
      <c r="C1255" s="239"/>
      <c r="D1255" s="334"/>
    </row>
    <row r="1256" spans="1:4" ht="17.5">
      <c r="A1256" s="241" t="s">
        <v>1387</v>
      </c>
      <c r="B1256" s="242">
        <v>0</v>
      </c>
      <c r="C1256" s="242"/>
      <c r="D1256" s="334"/>
    </row>
    <row r="1257" spans="1:4" ht="17.5">
      <c r="A1257" s="241" t="s">
        <v>1388</v>
      </c>
      <c r="B1257" s="242">
        <v>0</v>
      </c>
      <c r="C1257" s="242"/>
      <c r="D1257" s="334"/>
    </row>
    <row r="1258" spans="1:4" ht="17.5">
      <c r="A1258" s="241" t="s">
        <v>1389</v>
      </c>
      <c r="B1258" s="242">
        <v>0</v>
      </c>
      <c r="C1258" s="242"/>
      <c r="D1258" s="334"/>
    </row>
    <row r="1259" spans="1:4" ht="17.5">
      <c r="A1259" s="341" t="s">
        <v>1390</v>
      </c>
      <c r="B1259" s="242">
        <v>0</v>
      </c>
      <c r="C1259" s="242"/>
      <c r="D1259" s="334"/>
    </row>
    <row r="1260" spans="1:4" ht="17.5">
      <c r="A1260" s="241" t="s">
        <v>1391</v>
      </c>
      <c r="B1260" s="242">
        <v>0</v>
      </c>
      <c r="C1260" s="242"/>
      <c r="D1260" s="334"/>
    </row>
    <row r="1261" spans="1:4" ht="17.5">
      <c r="A1261" s="238" t="s">
        <v>1392</v>
      </c>
      <c r="B1261" s="239">
        <v>0</v>
      </c>
      <c r="C1261" s="239"/>
      <c r="D1261" s="334"/>
    </row>
    <row r="1262" spans="1:4" ht="17.5">
      <c r="A1262" s="241" t="s">
        <v>1393</v>
      </c>
      <c r="B1262" s="242">
        <v>0</v>
      </c>
      <c r="C1262" s="242"/>
      <c r="D1262" s="334"/>
    </row>
    <row r="1263" spans="1:4" ht="17.5">
      <c r="A1263" s="241" t="s">
        <v>1394</v>
      </c>
      <c r="B1263" s="242">
        <v>0</v>
      </c>
      <c r="C1263" s="242"/>
      <c r="D1263" s="334"/>
    </row>
    <row r="1264" spans="1:4" ht="17.5">
      <c r="A1264" s="241" t="s">
        <v>1395</v>
      </c>
      <c r="B1264" s="242">
        <v>0</v>
      </c>
      <c r="C1264" s="242"/>
      <c r="D1264" s="334"/>
    </row>
    <row r="1265" spans="1:4" ht="17.5">
      <c r="A1265" s="241" t="s">
        <v>1396</v>
      </c>
      <c r="B1265" s="242">
        <v>0</v>
      </c>
      <c r="C1265" s="242">
        <v>0</v>
      </c>
      <c r="D1265" s="334"/>
    </row>
    <row r="1266" spans="1:4" ht="17.5">
      <c r="A1266" s="241" t="s">
        <v>1397</v>
      </c>
      <c r="B1266" s="242">
        <v>0</v>
      </c>
      <c r="C1266" s="242"/>
      <c r="D1266" s="334"/>
    </row>
    <row r="1267" spans="1:4" ht="17.5">
      <c r="A1267" s="238" t="s">
        <v>1398</v>
      </c>
      <c r="B1267" s="239">
        <v>0</v>
      </c>
      <c r="C1267" s="239"/>
      <c r="D1267" s="334"/>
    </row>
    <row r="1268" spans="1:4" ht="17.5">
      <c r="A1268" s="241" t="s">
        <v>1399</v>
      </c>
      <c r="B1268" s="242">
        <v>0</v>
      </c>
      <c r="C1268" s="242"/>
      <c r="D1268" s="334"/>
    </row>
    <row r="1269" spans="1:4" ht="17.5">
      <c r="A1269" s="241" t="s">
        <v>1400</v>
      </c>
      <c r="B1269" s="242">
        <v>0</v>
      </c>
      <c r="C1269" s="242"/>
      <c r="D1269" s="334"/>
    </row>
    <row r="1270" spans="1:4" ht="17.5">
      <c r="A1270" s="241" t="s">
        <v>1401</v>
      </c>
      <c r="B1270" s="242">
        <v>0</v>
      </c>
      <c r="C1270" s="242"/>
      <c r="D1270" s="334"/>
    </row>
    <row r="1271" spans="1:4" ht="17.5">
      <c r="A1271" s="241" t="s">
        <v>1402</v>
      </c>
      <c r="B1271" s="242">
        <v>0</v>
      </c>
      <c r="C1271" s="242">
        <v>0</v>
      </c>
      <c r="D1271" s="334"/>
    </row>
    <row r="1272" spans="1:4" ht="17.5">
      <c r="A1272" s="241" t="s">
        <v>1403</v>
      </c>
      <c r="B1272" s="242">
        <v>0</v>
      </c>
      <c r="C1272" s="242">
        <v>0</v>
      </c>
      <c r="D1272" s="334"/>
    </row>
    <row r="1273" spans="1:4" ht="17.5">
      <c r="A1273" s="241" t="s">
        <v>1404</v>
      </c>
      <c r="B1273" s="242">
        <v>0</v>
      </c>
      <c r="C1273" s="242"/>
      <c r="D1273" s="334"/>
    </row>
    <row r="1274" spans="1:4" ht="17.5">
      <c r="A1274" s="241" t="s">
        <v>1405</v>
      </c>
      <c r="B1274" s="242">
        <v>0</v>
      </c>
      <c r="C1274" s="242"/>
      <c r="D1274" s="334"/>
    </row>
    <row r="1275" spans="1:4" ht="17.5">
      <c r="A1275" s="241" t="s">
        <v>1406</v>
      </c>
      <c r="B1275" s="242">
        <v>0</v>
      </c>
      <c r="C1275" s="242"/>
      <c r="D1275" s="334"/>
    </row>
    <row r="1276" spans="1:4" ht="17.5">
      <c r="A1276" s="241" t="s">
        <v>1407</v>
      </c>
      <c r="B1276" s="242">
        <v>0</v>
      </c>
      <c r="C1276" s="242"/>
      <c r="D1276" s="334"/>
    </row>
    <row r="1277" spans="1:4" ht="17.5">
      <c r="A1277" s="241" t="s">
        <v>1408</v>
      </c>
      <c r="B1277" s="242">
        <v>0</v>
      </c>
      <c r="C1277" s="242"/>
      <c r="D1277" s="334"/>
    </row>
    <row r="1278" spans="1:4" ht="17.5">
      <c r="A1278" s="241" t="s">
        <v>1409</v>
      </c>
      <c r="B1278" s="242">
        <v>0</v>
      </c>
      <c r="C1278" s="242"/>
      <c r="D1278" s="334"/>
    </row>
    <row r="1279" spans="1:4" ht="17.5">
      <c r="A1279" s="241" t="s">
        <v>1410</v>
      </c>
      <c r="B1279" s="242">
        <v>0</v>
      </c>
      <c r="C1279" s="242"/>
      <c r="D1279" s="334"/>
    </row>
    <row r="1280" spans="1:4" ht="17.5">
      <c r="A1280" s="335" t="s">
        <v>1411</v>
      </c>
      <c r="B1280" s="342">
        <v>0</v>
      </c>
      <c r="C1280" s="342"/>
      <c r="D1280" s="334"/>
    </row>
    <row r="1281" spans="1:4" ht="17.5">
      <c r="A1281" s="238" t="s">
        <v>1412</v>
      </c>
      <c r="B1281" s="239">
        <v>0</v>
      </c>
      <c r="C1281" s="239"/>
      <c r="D1281" s="334"/>
    </row>
    <row r="1282" spans="1:4" ht="17.5">
      <c r="A1282" s="238" t="s">
        <v>1413</v>
      </c>
      <c r="B1282" s="239">
        <v>0</v>
      </c>
      <c r="C1282" s="239"/>
      <c r="D1282" s="334"/>
    </row>
    <row r="1283" spans="1:4" ht="17.5">
      <c r="A1283" s="241" t="s">
        <v>1414</v>
      </c>
      <c r="B1283" s="242">
        <v>0</v>
      </c>
      <c r="C1283" s="242"/>
      <c r="D1283" s="334"/>
    </row>
    <row r="1284" spans="1:4" ht="17.5">
      <c r="A1284" s="241" t="s">
        <v>1415</v>
      </c>
      <c r="B1284" s="242">
        <v>0</v>
      </c>
      <c r="C1284" s="242"/>
      <c r="D1284" s="334"/>
    </row>
    <row r="1285" spans="1:4" ht="17.5">
      <c r="A1285" s="241" t="s">
        <v>1416</v>
      </c>
      <c r="B1285" s="242">
        <v>0</v>
      </c>
      <c r="C1285" s="242"/>
      <c r="D1285" s="334"/>
    </row>
    <row r="1286" spans="1:4" ht="17.5">
      <c r="A1286" s="241" t="s">
        <v>1417</v>
      </c>
      <c r="B1286" s="242">
        <v>0</v>
      </c>
      <c r="C1286" s="242"/>
      <c r="D1286" s="334"/>
    </row>
    <row r="1287" spans="1:4" ht="17.5">
      <c r="A1287" s="241" t="s">
        <v>1418</v>
      </c>
      <c r="B1287" s="242">
        <v>0</v>
      </c>
      <c r="C1287" s="242"/>
      <c r="D1287" s="334"/>
    </row>
    <row r="1288" spans="1:4" ht="17.5">
      <c r="A1288" s="241" t="s">
        <v>1419</v>
      </c>
      <c r="B1288" s="242">
        <v>0</v>
      </c>
      <c r="C1288" s="242"/>
      <c r="D1288" s="334"/>
    </row>
    <row r="1289" spans="1:4" ht="17.5">
      <c r="A1289" s="241" t="s">
        <v>1420</v>
      </c>
      <c r="B1289" s="242">
        <v>0</v>
      </c>
      <c r="C1289" s="242"/>
      <c r="D1289" s="334"/>
    </row>
    <row r="1290" spans="1:4" ht="17.5">
      <c r="A1290" s="241" t="s">
        <v>1421</v>
      </c>
      <c r="B1290" s="242">
        <v>0</v>
      </c>
      <c r="C1290" s="242"/>
      <c r="D1290" s="334"/>
    </row>
    <row r="1291" spans="1:4" ht="17.5">
      <c r="A1291" s="241" t="s">
        <v>1422</v>
      </c>
      <c r="B1291" s="242">
        <v>0</v>
      </c>
      <c r="C1291" s="242"/>
      <c r="D1291" s="334"/>
    </row>
    <row r="1292" spans="1:4" ht="17.5">
      <c r="A1292" s="241" t="s">
        <v>1423</v>
      </c>
      <c r="B1292" s="242">
        <v>0</v>
      </c>
      <c r="C1292" s="242"/>
      <c r="D1292" s="334"/>
    </row>
    <row r="1293" spans="1:4" ht="17.5">
      <c r="A1293" s="241" t="s">
        <v>1424</v>
      </c>
      <c r="B1293" s="242">
        <v>0</v>
      </c>
      <c r="C1293" s="242"/>
      <c r="D1293" s="334"/>
    </row>
    <row r="1294" spans="1:4" ht="17.5">
      <c r="A1294" s="238" t="s">
        <v>1425</v>
      </c>
      <c r="B1294" s="239">
        <v>0</v>
      </c>
      <c r="C1294" s="239"/>
      <c r="D1294" s="334"/>
    </row>
    <row r="1295" spans="1:4" ht="17.5">
      <c r="A1295" s="241" t="s">
        <v>1426</v>
      </c>
      <c r="B1295" s="242">
        <v>29056</v>
      </c>
      <c r="C1295" s="242">
        <v>9006</v>
      </c>
      <c r="D1295" s="334">
        <v>-0.69</v>
      </c>
    </row>
    <row r="1296" spans="1:4" ht="17.5">
      <c r="A1296" s="241" t="s">
        <v>1427</v>
      </c>
      <c r="B1296" s="242">
        <v>27621</v>
      </c>
      <c r="C1296" s="242">
        <v>7637</v>
      </c>
      <c r="D1296" s="334">
        <v>-0.72</v>
      </c>
    </row>
    <row r="1297" spans="1:4" ht="17.5">
      <c r="A1297" s="241" t="s">
        <v>1428</v>
      </c>
      <c r="B1297" s="242">
        <v>0</v>
      </c>
      <c r="C1297" s="242"/>
      <c r="D1297" s="334"/>
    </row>
    <row r="1298" spans="1:4" ht="17.5">
      <c r="A1298" s="241" t="s">
        <v>1429</v>
      </c>
      <c r="B1298" s="242">
        <v>0</v>
      </c>
      <c r="C1298" s="242"/>
      <c r="D1298" s="334"/>
    </row>
    <row r="1299" spans="1:4" ht="17.5">
      <c r="A1299" s="241" t="s">
        <v>1430</v>
      </c>
      <c r="B1299" s="242">
        <v>2132</v>
      </c>
      <c r="C1299" s="242"/>
      <c r="D1299" s="334">
        <v>-1</v>
      </c>
    </row>
    <row r="1300" spans="1:4" ht="17.5">
      <c r="A1300" s="238" t="s">
        <v>1431</v>
      </c>
      <c r="B1300" s="239">
        <v>0</v>
      </c>
      <c r="C1300" s="239"/>
      <c r="D1300" s="334"/>
    </row>
    <row r="1301" spans="1:4" ht="17.5">
      <c r="A1301" s="241" t="s">
        <v>1432</v>
      </c>
      <c r="B1301" s="242">
        <v>0</v>
      </c>
      <c r="C1301" s="242">
        <v>0</v>
      </c>
      <c r="D1301" s="334"/>
    </row>
    <row r="1302" spans="1:4" ht="17.5">
      <c r="A1302" s="241" t="s">
        <v>1433</v>
      </c>
      <c r="B1302" s="242">
        <v>9200</v>
      </c>
      <c r="C1302" s="242">
        <v>7637</v>
      </c>
      <c r="D1302" s="334">
        <v>-0.17</v>
      </c>
    </row>
    <row r="1303" spans="1:4" ht="17.5">
      <c r="A1303" s="241" t="s">
        <v>1434</v>
      </c>
      <c r="B1303" s="242">
        <v>0</v>
      </c>
      <c r="C1303" s="242">
        <v>0</v>
      </c>
      <c r="D1303" s="334"/>
    </row>
    <row r="1304" spans="1:4" ht="17.5">
      <c r="A1304" s="241" t="s">
        <v>1435</v>
      </c>
      <c r="B1304" s="242">
        <v>16289</v>
      </c>
      <c r="C1304" s="242"/>
      <c r="D1304" s="334">
        <v>-1</v>
      </c>
    </row>
    <row r="1305" spans="1:4" ht="17.5">
      <c r="A1305" s="241" t="s">
        <v>1436</v>
      </c>
      <c r="B1305" s="242">
        <v>1435</v>
      </c>
      <c r="C1305" s="242">
        <v>1369</v>
      </c>
      <c r="D1305" s="334">
        <v>-0.05</v>
      </c>
    </row>
    <row r="1306" spans="1:4" ht="17.5">
      <c r="A1306" s="238" t="s">
        <v>1437</v>
      </c>
      <c r="B1306" s="239">
        <v>1435</v>
      </c>
      <c r="C1306" s="239">
        <v>1369</v>
      </c>
      <c r="D1306" s="334">
        <v>-0.05</v>
      </c>
    </row>
    <row r="1307" spans="1:4" ht="17.5">
      <c r="A1307" s="241" t="s">
        <v>1438</v>
      </c>
      <c r="B1307" s="242">
        <v>0</v>
      </c>
      <c r="C1307" s="242"/>
      <c r="D1307" s="334"/>
    </row>
    <row r="1308" spans="1:4" ht="17.5">
      <c r="A1308" s="241" t="s">
        <v>1439</v>
      </c>
      <c r="B1308" s="242">
        <v>0</v>
      </c>
      <c r="C1308" s="242"/>
      <c r="D1308" s="334"/>
    </row>
    <row r="1309" spans="1:4" ht="17.5">
      <c r="A1309" s="241" t="s">
        <v>1440</v>
      </c>
      <c r="B1309" s="242">
        <v>0</v>
      </c>
      <c r="C1309" s="242"/>
      <c r="D1309" s="334"/>
    </row>
    <row r="1310" spans="1:4" ht="17.5">
      <c r="A1310" s="241" t="s">
        <v>1441</v>
      </c>
      <c r="B1310" s="242">
        <v>0</v>
      </c>
      <c r="C1310" s="242"/>
      <c r="D1310" s="334"/>
    </row>
    <row r="1311" spans="1:4" ht="17.5">
      <c r="A1311" s="241" t="s">
        <v>1442</v>
      </c>
      <c r="B1311" s="242">
        <v>0</v>
      </c>
      <c r="C1311" s="242"/>
      <c r="D1311" s="334"/>
    </row>
    <row r="1312" spans="1:4" ht="17.5">
      <c r="A1312" s="241" t="s">
        <v>1443</v>
      </c>
      <c r="B1312" s="242">
        <v>0</v>
      </c>
      <c r="C1312" s="242"/>
      <c r="D1312" s="334"/>
    </row>
    <row r="1313" spans="1:4" ht="17.5">
      <c r="A1313" s="241" t="s">
        <v>1444</v>
      </c>
      <c r="B1313" s="242">
        <v>0</v>
      </c>
      <c r="C1313" s="242"/>
      <c r="D1313" s="334"/>
    </row>
    <row r="1314" spans="1:4" ht="17.5">
      <c r="A1314" s="238" t="s">
        <v>1445</v>
      </c>
      <c r="B1314" s="239">
        <v>0</v>
      </c>
      <c r="C1314" s="239"/>
      <c r="D1314" s="334"/>
    </row>
    <row r="1315" spans="1:4" ht="17.5">
      <c r="A1315" s="241" t="s">
        <v>1446</v>
      </c>
      <c r="B1315" s="242">
        <v>0</v>
      </c>
      <c r="C1315" s="242"/>
      <c r="D1315" s="334"/>
    </row>
    <row r="1316" spans="1:4" ht="17.5">
      <c r="A1316" s="241" t="s">
        <v>1447</v>
      </c>
      <c r="B1316" s="242">
        <v>0</v>
      </c>
      <c r="C1316" s="242"/>
      <c r="D1316" s="334"/>
    </row>
    <row r="1317" spans="1:4" ht="17.5">
      <c r="A1317" s="241" t="s">
        <v>1448</v>
      </c>
      <c r="B1317" s="242">
        <v>0</v>
      </c>
      <c r="C1317" s="242"/>
      <c r="D1317" s="334"/>
    </row>
    <row r="1318" spans="1:4" ht="17.5">
      <c r="A1318" s="241" t="s">
        <v>1449</v>
      </c>
      <c r="B1318" s="242">
        <v>0</v>
      </c>
      <c r="C1318" s="242"/>
      <c r="D1318" s="334"/>
    </row>
    <row r="1319" spans="1:4" ht="17.5">
      <c r="A1319" s="241" t="s">
        <v>1450</v>
      </c>
      <c r="B1319" s="242">
        <v>0</v>
      </c>
      <c r="C1319" s="242"/>
      <c r="D1319" s="334"/>
    </row>
    <row r="1320" spans="1:4" ht="17.5">
      <c r="A1320" s="241" t="s">
        <v>1451</v>
      </c>
      <c r="B1320" s="242">
        <v>0</v>
      </c>
      <c r="C1320" s="242"/>
      <c r="D1320" s="334"/>
    </row>
    <row r="1321" spans="1:4" ht="17.5">
      <c r="A1321" s="241" t="s">
        <v>1452</v>
      </c>
      <c r="B1321" s="242">
        <v>0</v>
      </c>
      <c r="C1321" s="242"/>
      <c r="D1321" s="334"/>
    </row>
    <row r="1322" spans="1:4" ht="17.5">
      <c r="A1322" s="241" t="s">
        <v>1453</v>
      </c>
      <c r="B1322" s="242">
        <v>0</v>
      </c>
      <c r="C1322" s="242"/>
      <c r="D1322" s="334"/>
    </row>
    <row r="1323" spans="1:4" ht="17.5">
      <c r="A1323" s="241" t="s">
        <v>1454</v>
      </c>
      <c r="B1323" s="242">
        <v>0</v>
      </c>
      <c r="C1323" s="242"/>
      <c r="D1323" s="334"/>
    </row>
    <row r="1324" spans="1:4" ht="17.5">
      <c r="A1324" s="241" t="s">
        <v>1455</v>
      </c>
      <c r="B1324" s="242">
        <v>0</v>
      </c>
      <c r="C1324" s="242"/>
      <c r="D1324" s="334"/>
    </row>
    <row r="1325" spans="1:4" ht="17.5">
      <c r="A1325" s="241" t="s">
        <v>1456</v>
      </c>
      <c r="B1325" s="242">
        <v>0</v>
      </c>
      <c r="C1325" s="242"/>
      <c r="D1325" s="334"/>
    </row>
    <row r="1326" spans="1:4" ht="17.5">
      <c r="A1326" s="241" t="s">
        <v>1457</v>
      </c>
      <c r="B1326" s="242">
        <v>0</v>
      </c>
      <c r="C1326" s="242"/>
      <c r="D1326" s="334"/>
    </row>
    <row r="1327" spans="1:4" ht="17.5">
      <c r="A1327" s="238" t="s">
        <v>1458</v>
      </c>
      <c r="B1327" s="239">
        <v>0</v>
      </c>
      <c r="C1327" s="239"/>
      <c r="D1327" s="334"/>
    </row>
    <row r="1328" spans="1:4" ht="17.5">
      <c r="A1328" s="241" t="s">
        <v>1459</v>
      </c>
      <c r="B1328" s="242">
        <v>0</v>
      </c>
      <c r="C1328" s="242"/>
      <c r="D1328" s="334"/>
    </row>
    <row r="1329" spans="1:4" ht="17.5">
      <c r="A1329" s="241" t="s">
        <v>1460</v>
      </c>
      <c r="B1329" s="242">
        <v>0</v>
      </c>
      <c r="C1329" s="242"/>
      <c r="D1329" s="334"/>
    </row>
    <row r="1330" spans="1:4" ht="17.5">
      <c r="A1330" s="241" t="s">
        <v>1461</v>
      </c>
      <c r="B1330" s="242">
        <v>0</v>
      </c>
      <c r="C1330" s="242"/>
      <c r="D1330" s="334"/>
    </row>
    <row r="1331" spans="1:4" ht="17.5">
      <c r="A1331" s="238" t="s">
        <v>1462</v>
      </c>
      <c r="B1331" s="239">
        <v>0</v>
      </c>
      <c r="C1331" s="239"/>
      <c r="D1331" s="334"/>
    </row>
    <row r="1332" spans="1:4" ht="17.5">
      <c r="A1332" s="241" t="s">
        <v>1463</v>
      </c>
      <c r="B1332" s="242">
        <v>0</v>
      </c>
      <c r="C1332" s="242"/>
      <c r="D1332" s="334"/>
    </row>
    <row r="1333" spans="1:4" ht="17.5">
      <c r="A1333" s="241" t="s">
        <v>1464</v>
      </c>
      <c r="B1333" s="242">
        <v>0</v>
      </c>
      <c r="C1333" s="242"/>
      <c r="D1333" s="334"/>
    </row>
    <row r="1334" spans="1:4" ht="17.5">
      <c r="A1334" s="241" t="s">
        <v>1465</v>
      </c>
      <c r="B1334" s="242">
        <v>0</v>
      </c>
      <c r="C1334" s="242"/>
      <c r="D1334" s="334"/>
    </row>
    <row r="1335" spans="1:4" ht="17.5">
      <c r="A1335" s="241" t="s">
        <v>1466</v>
      </c>
      <c r="B1335" s="242">
        <v>0</v>
      </c>
      <c r="C1335" s="242"/>
      <c r="D1335" s="334"/>
    </row>
    <row r="1336" spans="1:4" ht="17.5">
      <c r="A1336" s="241" t="s">
        <v>1467</v>
      </c>
      <c r="B1336" s="242">
        <v>0</v>
      </c>
      <c r="C1336" s="242"/>
      <c r="D1336" s="334"/>
    </row>
    <row r="1337" spans="1:4" ht="17.5">
      <c r="A1337" s="238" t="s">
        <v>1468</v>
      </c>
      <c r="B1337" s="239">
        <v>0</v>
      </c>
      <c r="C1337" s="239"/>
      <c r="D1337" s="334"/>
    </row>
    <row r="1338" spans="1:4" ht="17.5">
      <c r="A1338" s="241" t="s">
        <v>1469</v>
      </c>
      <c r="B1338" s="242">
        <v>0</v>
      </c>
      <c r="C1338" s="242"/>
      <c r="D1338" s="334"/>
    </row>
    <row r="1339" spans="1:4" ht="17.5">
      <c r="A1339" s="335" t="s">
        <v>1470</v>
      </c>
      <c r="B1339" s="336">
        <v>0</v>
      </c>
      <c r="C1339" s="336"/>
      <c r="D1339" s="334"/>
    </row>
    <row r="1340" spans="1:4" ht="17.5">
      <c r="A1340" s="238" t="s">
        <v>1471</v>
      </c>
      <c r="B1340" s="239">
        <v>0</v>
      </c>
      <c r="C1340" s="239"/>
      <c r="D1340" s="334"/>
    </row>
    <row r="1341" spans="1:4" ht="17.5">
      <c r="A1341" s="238" t="s">
        <v>1472</v>
      </c>
      <c r="B1341" s="239">
        <v>0</v>
      </c>
      <c r="C1341" s="239"/>
      <c r="D1341" s="334"/>
    </row>
    <row r="1342" spans="1:4" ht="17.5">
      <c r="A1342" s="238" t="s">
        <v>1473</v>
      </c>
      <c r="B1342" s="239">
        <v>0</v>
      </c>
      <c r="C1342" s="239"/>
      <c r="D1342" s="334"/>
    </row>
    <row r="1343" spans="1:4" ht="17.5">
      <c r="A1343" s="241" t="s">
        <v>1474</v>
      </c>
      <c r="B1343" s="242">
        <v>0</v>
      </c>
      <c r="C1343" s="242"/>
      <c r="D1343" s="334"/>
    </row>
    <row r="1344" spans="1:4" ht="17.5">
      <c r="A1344" s="241" t="s">
        <v>1475</v>
      </c>
      <c r="B1344" s="242">
        <v>0</v>
      </c>
      <c r="C1344" s="242"/>
      <c r="D1344" s="334"/>
    </row>
    <row r="1345" spans="1:4" ht="17.5">
      <c r="A1345" s="241" t="s">
        <v>1476</v>
      </c>
      <c r="B1345" s="242">
        <v>0</v>
      </c>
      <c r="C1345" s="242"/>
      <c r="D1345" s="334"/>
    </row>
    <row r="1346" spans="1:4" ht="17.5">
      <c r="A1346" s="241" t="s">
        <v>1477</v>
      </c>
      <c r="B1346" s="242">
        <v>0</v>
      </c>
      <c r="C1346" s="242"/>
      <c r="D1346" s="334"/>
    </row>
    <row r="1347" spans="1:4" ht="17.5">
      <c r="A1347" s="335" t="s">
        <v>1478</v>
      </c>
      <c r="B1347" s="239">
        <v>0</v>
      </c>
      <c r="C1347" s="239"/>
      <c r="D1347" s="334"/>
    </row>
    <row r="1348" spans="1:4" ht="17.5">
      <c r="A1348" s="238" t="s">
        <v>1479</v>
      </c>
      <c r="B1348" s="239">
        <v>0</v>
      </c>
      <c r="C1348" s="239"/>
      <c r="D1348" s="334"/>
    </row>
    <row r="1349" spans="1:4" ht="17.5">
      <c r="A1349" s="238" t="s">
        <v>1480</v>
      </c>
      <c r="B1349" s="239">
        <v>0</v>
      </c>
      <c r="C1349" s="239"/>
      <c r="D1349" s="334"/>
    </row>
    <row r="1350" spans="1:4" ht="17.5">
      <c r="A1350" s="238" t="s">
        <v>1481</v>
      </c>
      <c r="B1350" s="239">
        <v>0</v>
      </c>
      <c r="C1350" s="239"/>
      <c r="D1350" s="334"/>
    </row>
    <row r="1351" spans="1:4" ht="17.5">
      <c r="A1351" s="238" t="s">
        <v>1482</v>
      </c>
      <c r="B1351" s="239">
        <v>0</v>
      </c>
      <c r="C1351" s="239"/>
      <c r="D1351" s="334"/>
    </row>
    <row r="1352" spans="1:4" ht="17.5">
      <c r="A1352" s="238" t="s">
        <v>1483</v>
      </c>
      <c r="B1352" s="239">
        <v>0</v>
      </c>
      <c r="C1352" s="239"/>
      <c r="D1352" s="334"/>
    </row>
    <row r="1353" spans="1:4" ht="17.5">
      <c r="A1353" s="335" t="s">
        <v>1484</v>
      </c>
      <c r="B1353" s="345">
        <v>0</v>
      </c>
      <c r="C1353" s="345"/>
      <c r="D1353" s="334"/>
    </row>
    <row r="1354" spans="1:4" ht="17.5">
      <c r="A1354" s="335" t="s">
        <v>1485</v>
      </c>
      <c r="B1354" s="345">
        <v>0</v>
      </c>
      <c r="C1354" s="345"/>
      <c r="D1354" s="334"/>
    </row>
    <row r="1355" spans="1:4" ht="17.5">
      <c r="A1355" s="138" t="s">
        <v>1486</v>
      </c>
      <c r="B1355" s="346">
        <v>0</v>
      </c>
      <c r="C1355" s="346"/>
      <c r="D1355" s="334"/>
    </row>
    <row r="1356" spans="1:4" ht="17.5">
      <c r="A1356" s="241" t="s">
        <v>1487</v>
      </c>
      <c r="B1356" s="347">
        <v>0</v>
      </c>
      <c r="C1356" s="348"/>
      <c r="D1356" s="334"/>
    </row>
    <row r="1357" spans="1:4" ht="17.5">
      <c r="A1357" s="241" t="s">
        <v>1488</v>
      </c>
      <c r="B1357" s="349">
        <v>0</v>
      </c>
      <c r="C1357" s="348"/>
      <c r="D1357" s="334"/>
    </row>
    <row r="1358" spans="1:4" ht="17.5">
      <c r="A1358" s="241" t="s">
        <v>1489</v>
      </c>
      <c r="B1358" s="347">
        <v>0</v>
      </c>
      <c r="C1358" s="348"/>
      <c r="D1358" s="334"/>
    </row>
    <row r="1359" spans="1:4" ht="17.5">
      <c r="A1359" s="241" t="s">
        <v>1490</v>
      </c>
      <c r="B1359" s="349">
        <v>0</v>
      </c>
      <c r="C1359" s="348"/>
      <c r="D1359" s="334"/>
    </row>
    <row r="1360" spans="1:4" ht="17.5">
      <c r="A1360" s="241" t="s">
        <v>1491</v>
      </c>
      <c r="B1360" s="347">
        <v>0</v>
      </c>
      <c r="C1360" s="348"/>
      <c r="D1360" s="334"/>
    </row>
    <row r="1361" spans="1:4" ht="17.5">
      <c r="A1361" s="241" t="s">
        <v>1492</v>
      </c>
      <c r="B1361" s="347">
        <v>0</v>
      </c>
      <c r="C1361" s="348"/>
      <c r="D1361" s="334"/>
    </row>
    <row r="1362" spans="1:4" ht="17.5">
      <c r="A1362" s="241" t="s">
        <v>1493</v>
      </c>
      <c r="B1362" s="349">
        <v>0</v>
      </c>
      <c r="C1362" s="348"/>
      <c r="D1362" s="334"/>
    </row>
    <row r="1363" spans="1:4" ht="17.5">
      <c r="A1363" s="241" t="s">
        <v>1494</v>
      </c>
      <c r="B1363" s="347">
        <v>0</v>
      </c>
      <c r="C1363" s="348"/>
      <c r="D1363" s="334"/>
    </row>
    <row r="1364" spans="1:4" ht="17.5">
      <c r="A1364" s="241" t="s">
        <v>1495</v>
      </c>
      <c r="B1364" s="347">
        <v>0</v>
      </c>
      <c r="C1364" s="348"/>
      <c r="D1364" s="334"/>
    </row>
    <row r="1365" spans="1:4" ht="17.5">
      <c r="A1365" s="241" t="s">
        <v>1496</v>
      </c>
      <c r="B1365" s="347">
        <v>0</v>
      </c>
      <c r="C1365" s="348"/>
      <c r="D1365" s="334"/>
    </row>
    <row r="1366" spans="1:4" ht="17.5">
      <c r="A1366" s="241" t="s">
        <v>1497</v>
      </c>
      <c r="B1366" s="347">
        <v>0</v>
      </c>
      <c r="C1366" s="348"/>
      <c r="D1366" s="334"/>
    </row>
    <row r="1367" spans="1:4" ht="17.5">
      <c r="A1367" s="241" t="s">
        <v>109</v>
      </c>
      <c r="B1367" s="349">
        <v>839</v>
      </c>
      <c r="C1367" s="348">
        <v>623</v>
      </c>
      <c r="D1367" s="334">
        <v>-0.26</v>
      </c>
    </row>
    <row r="1368" spans="1:4" ht="17.5">
      <c r="A1368" s="241" t="s">
        <v>1498</v>
      </c>
      <c r="B1368" s="347">
        <v>101</v>
      </c>
      <c r="C1368" s="348">
        <v>42</v>
      </c>
      <c r="D1368" s="334">
        <v>-0.57999999999999996</v>
      </c>
    </row>
    <row r="1369" spans="1:4" ht="17.5">
      <c r="A1369" s="241" t="s">
        <v>1499</v>
      </c>
      <c r="B1369" s="348">
        <v>15</v>
      </c>
      <c r="C1369" s="348">
        <v>12</v>
      </c>
      <c r="D1369" s="334">
        <v>-0.2</v>
      </c>
    </row>
    <row r="1370" spans="1:4" ht="17.5">
      <c r="A1370" s="241" t="s">
        <v>1500</v>
      </c>
      <c r="B1370" s="348">
        <v>0</v>
      </c>
      <c r="C1370" s="348">
        <v>30</v>
      </c>
      <c r="D1370" s="334"/>
    </row>
    <row r="1371" spans="1:4" ht="17.5">
      <c r="A1371" s="241" t="s">
        <v>1501</v>
      </c>
      <c r="B1371" s="348">
        <v>0</v>
      </c>
      <c r="C1371" s="348"/>
      <c r="D1371" s="334"/>
    </row>
    <row r="1372" spans="1:4" ht="17.5">
      <c r="A1372" s="241" t="s">
        <v>1502</v>
      </c>
      <c r="B1372" s="348">
        <v>0</v>
      </c>
      <c r="C1372" s="348"/>
      <c r="D1372" s="334"/>
    </row>
    <row r="1373" spans="1:4" ht="17.5">
      <c r="A1373" s="241" t="s">
        <v>1503</v>
      </c>
      <c r="B1373" s="348">
        <v>76</v>
      </c>
      <c r="C1373" s="348"/>
      <c r="D1373" s="334">
        <v>-1</v>
      </c>
    </row>
    <row r="1374" spans="1:4" ht="17.5">
      <c r="A1374" s="241" t="s">
        <v>1504</v>
      </c>
      <c r="B1374" s="348">
        <v>0</v>
      </c>
      <c r="C1374" s="348"/>
      <c r="D1374" s="334"/>
    </row>
    <row r="1375" spans="1:4" ht="17.5">
      <c r="A1375" s="241" t="s">
        <v>1505</v>
      </c>
      <c r="B1375" s="348">
        <v>0</v>
      </c>
      <c r="C1375" s="348"/>
      <c r="D1375" s="334"/>
    </row>
    <row r="1376" spans="1:4" ht="17.5">
      <c r="A1376" s="241" t="s">
        <v>1506</v>
      </c>
      <c r="B1376" s="348">
        <v>0</v>
      </c>
      <c r="C1376" s="348"/>
      <c r="D1376" s="334"/>
    </row>
    <row r="1377" spans="1:4" ht="17.5">
      <c r="A1377" s="241" t="s">
        <v>1507</v>
      </c>
      <c r="B1377" s="348">
        <v>0</v>
      </c>
      <c r="C1377" s="348"/>
      <c r="D1377" s="334"/>
    </row>
    <row r="1378" spans="1:4" ht="17.5">
      <c r="A1378" s="241" t="s">
        <v>1508</v>
      </c>
      <c r="B1378" s="348">
        <v>10</v>
      </c>
      <c r="C1378" s="348"/>
      <c r="D1378" s="334">
        <v>-1</v>
      </c>
    </row>
    <row r="1379" spans="1:4" ht="17.5">
      <c r="A1379" s="241" t="s">
        <v>1509</v>
      </c>
      <c r="B1379" s="348">
        <v>730</v>
      </c>
      <c r="C1379" s="348">
        <v>581</v>
      </c>
      <c r="D1379" s="334">
        <v>-0.2</v>
      </c>
    </row>
    <row r="1380" spans="1:4" ht="17.5">
      <c r="A1380" s="241" t="s">
        <v>1510</v>
      </c>
      <c r="B1380" s="348">
        <v>640</v>
      </c>
      <c r="C1380" s="348">
        <v>581</v>
      </c>
      <c r="D1380" s="334">
        <v>-0.09</v>
      </c>
    </row>
    <row r="1381" spans="1:4" ht="17.5">
      <c r="A1381" s="241" t="s">
        <v>1511</v>
      </c>
      <c r="B1381" s="348">
        <v>0</v>
      </c>
      <c r="C1381" s="348"/>
      <c r="D1381" s="334"/>
    </row>
    <row r="1382" spans="1:4" ht="17.5">
      <c r="A1382" s="241" t="s">
        <v>1512</v>
      </c>
      <c r="B1382" s="348">
        <v>0</v>
      </c>
      <c r="C1382" s="348"/>
      <c r="D1382" s="334"/>
    </row>
    <row r="1383" spans="1:4" ht="17.5">
      <c r="A1383" s="241" t="s">
        <v>1513</v>
      </c>
      <c r="B1383" s="348">
        <v>90</v>
      </c>
      <c r="C1383" s="348"/>
      <c r="D1383" s="334">
        <v>-1</v>
      </c>
    </row>
    <row r="1384" spans="1:4" ht="17.5">
      <c r="A1384" s="241" t="s">
        <v>1514</v>
      </c>
      <c r="B1384" s="348">
        <v>30</v>
      </c>
      <c r="C1384" s="348"/>
      <c r="D1384" s="334">
        <v>-1</v>
      </c>
    </row>
    <row r="1385" spans="1:4" ht="17.5">
      <c r="A1385" s="241" t="s">
        <v>1515</v>
      </c>
      <c r="B1385" s="348">
        <v>0</v>
      </c>
      <c r="C1385" s="348"/>
      <c r="D1385" s="334"/>
    </row>
    <row r="1386" spans="1:4" ht="17.5">
      <c r="A1386" s="241" t="s">
        <v>1516</v>
      </c>
      <c r="B1386" s="348">
        <v>0</v>
      </c>
      <c r="C1386" s="348"/>
      <c r="D1386" s="334"/>
    </row>
    <row r="1387" spans="1:4" ht="17.5">
      <c r="A1387" s="241" t="s">
        <v>1517</v>
      </c>
      <c r="B1387" s="348">
        <v>0</v>
      </c>
      <c r="C1387" s="348"/>
      <c r="D1387" s="334"/>
    </row>
    <row r="1388" spans="1:4" ht="17.5">
      <c r="A1388" s="241" t="s">
        <v>1518</v>
      </c>
      <c r="B1388" s="348">
        <v>0</v>
      </c>
      <c r="C1388" s="348"/>
      <c r="D1388" s="334"/>
    </row>
    <row r="1389" spans="1:4" ht="17.5">
      <c r="A1389" s="241" t="s">
        <v>1519</v>
      </c>
      <c r="B1389" s="348">
        <v>0</v>
      </c>
      <c r="C1389" s="348"/>
      <c r="D1389" s="334"/>
    </row>
    <row r="1390" spans="1:4" ht="17.5">
      <c r="A1390" s="241" t="s">
        <v>1520</v>
      </c>
      <c r="B1390" s="348">
        <v>0</v>
      </c>
      <c r="C1390" s="348"/>
      <c r="D1390" s="334"/>
    </row>
    <row r="1391" spans="1:4" ht="17.5">
      <c r="A1391" s="241" t="s">
        <v>1521</v>
      </c>
      <c r="B1391" s="348">
        <v>0</v>
      </c>
      <c r="C1391" s="348"/>
      <c r="D1391" s="334"/>
    </row>
    <row r="1392" spans="1:4" ht="17.5">
      <c r="A1392" s="241" t="s">
        <v>1522</v>
      </c>
      <c r="B1392" s="348">
        <v>0</v>
      </c>
      <c r="C1392" s="348"/>
      <c r="D1392" s="334"/>
    </row>
    <row r="1393" spans="1:4" ht="17.5">
      <c r="A1393" s="241" t="s">
        <v>1523</v>
      </c>
      <c r="B1393" s="348">
        <v>0</v>
      </c>
      <c r="C1393" s="348"/>
      <c r="D1393" s="334"/>
    </row>
    <row r="1394" spans="1:4" ht="17.5">
      <c r="A1394" s="241" t="s">
        <v>1524</v>
      </c>
      <c r="B1394" s="348">
        <v>0</v>
      </c>
      <c r="C1394" s="348"/>
      <c r="D1394" s="334"/>
    </row>
    <row r="1395" spans="1:4" ht="17.5">
      <c r="A1395" s="241" t="s">
        <v>1525</v>
      </c>
      <c r="B1395" s="348">
        <v>0</v>
      </c>
      <c r="C1395" s="348"/>
      <c r="D1395" s="334"/>
    </row>
    <row r="1396" spans="1:4" ht="17.5">
      <c r="A1396" s="241" t="s">
        <v>1526</v>
      </c>
      <c r="B1396" s="348">
        <v>0</v>
      </c>
      <c r="C1396" s="348"/>
      <c r="D1396" s="334"/>
    </row>
    <row r="1397" spans="1:4" ht="17.5">
      <c r="A1397" s="241" t="s">
        <v>1527</v>
      </c>
      <c r="B1397" s="348">
        <v>0</v>
      </c>
      <c r="C1397" s="348"/>
      <c r="D1397" s="334"/>
    </row>
    <row r="1398" spans="1:4" ht="17.5">
      <c r="A1398" s="241" t="s">
        <v>1528</v>
      </c>
      <c r="B1398" s="348">
        <v>8</v>
      </c>
      <c r="C1398" s="348"/>
      <c r="D1398" s="334">
        <v>-1</v>
      </c>
    </row>
    <row r="1399" spans="1:4" ht="17.5">
      <c r="A1399" s="241" t="s">
        <v>1529</v>
      </c>
      <c r="B1399" s="348">
        <v>0</v>
      </c>
      <c r="C1399" s="348"/>
      <c r="D1399" s="334"/>
    </row>
    <row r="1400" spans="1:4" ht="17.5">
      <c r="A1400" s="241" t="s">
        <v>1530</v>
      </c>
      <c r="B1400" s="348">
        <v>0</v>
      </c>
      <c r="C1400" s="348"/>
      <c r="D1400" s="334"/>
    </row>
    <row r="1401" spans="1:4" ht="17.5">
      <c r="A1401" s="241" t="s">
        <v>1531</v>
      </c>
      <c r="B1401" s="348">
        <v>8</v>
      </c>
      <c r="C1401" s="348"/>
      <c r="D1401" s="334">
        <v>-1</v>
      </c>
    </row>
    <row r="1402" spans="1:4" ht="17.5">
      <c r="A1402" s="241" t="s">
        <v>1532</v>
      </c>
      <c r="B1402" s="348">
        <v>0</v>
      </c>
      <c r="C1402" s="348"/>
      <c r="D1402" s="334"/>
    </row>
    <row r="1403" spans="1:4" ht="17.5">
      <c r="A1403" s="241" t="s">
        <v>1533</v>
      </c>
      <c r="B1403" s="348">
        <v>0</v>
      </c>
      <c r="C1403" s="348"/>
      <c r="D1403" s="334"/>
    </row>
    <row r="1404" spans="1:4" ht="17.5">
      <c r="A1404" s="241" t="s">
        <v>1534</v>
      </c>
      <c r="B1404" s="348">
        <v>0</v>
      </c>
      <c r="C1404" s="348"/>
      <c r="D1404" s="334"/>
    </row>
    <row r="1405" spans="1:4" ht="17.5">
      <c r="A1405" s="241" t="s">
        <v>1535</v>
      </c>
      <c r="B1405" s="348">
        <v>0</v>
      </c>
      <c r="C1405" s="348"/>
      <c r="D1405" s="334"/>
    </row>
    <row r="1406" spans="1:4" ht="17.5">
      <c r="A1406" s="241" t="s">
        <v>1536</v>
      </c>
      <c r="B1406" s="348">
        <v>0</v>
      </c>
      <c r="C1406" s="348"/>
      <c r="D1406" s="334"/>
    </row>
    <row r="1407" spans="1:4" ht="17.5">
      <c r="A1407" s="241" t="s">
        <v>1537</v>
      </c>
      <c r="B1407" s="348">
        <v>0</v>
      </c>
      <c r="C1407" s="348"/>
      <c r="D1407" s="334"/>
    </row>
    <row r="1408" spans="1:4" ht="17.5">
      <c r="A1408" s="241" t="s">
        <v>1538</v>
      </c>
      <c r="B1408" s="348">
        <v>0</v>
      </c>
      <c r="C1408" s="348"/>
      <c r="D1408" s="334"/>
    </row>
    <row r="1409" spans="1:4" ht="17.5">
      <c r="A1409" s="241" t="s">
        <v>111</v>
      </c>
      <c r="B1409" s="348">
        <v>0</v>
      </c>
      <c r="C1409" s="348">
        <v>3000</v>
      </c>
      <c r="D1409" s="334"/>
    </row>
    <row r="1410" spans="1:4" ht="17.5">
      <c r="A1410" s="241" t="s">
        <v>113</v>
      </c>
      <c r="B1410" s="348">
        <v>0</v>
      </c>
      <c r="C1410" s="348">
        <v>0</v>
      </c>
      <c r="D1410" s="334"/>
    </row>
    <row r="1411" spans="1:4" ht="17.5">
      <c r="A1411" s="241" t="s">
        <v>1539</v>
      </c>
      <c r="B1411" s="348">
        <v>0</v>
      </c>
      <c r="C1411" s="348"/>
      <c r="D1411" s="334"/>
    </row>
    <row r="1412" spans="1:4" ht="17.5">
      <c r="A1412" s="241" t="s">
        <v>1540</v>
      </c>
      <c r="B1412" s="348">
        <v>0</v>
      </c>
      <c r="C1412" s="348">
        <v>0</v>
      </c>
      <c r="D1412" s="334"/>
    </row>
    <row r="1413" spans="1:4" ht="17.5">
      <c r="A1413" s="241" t="s">
        <v>1541</v>
      </c>
      <c r="B1413" s="348">
        <v>0</v>
      </c>
      <c r="C1413" s="348"/>
      <c r="D1413" s="334"/>
    </row>
    <row r="1414" spans="1:4" ht="17.5">
      <c r="A1414" s="241" t="s">
        <v>115</v>
      </c>
      <c r="B1414" s="348">
        <v>1256</v>
      </c>
      <c r="C1414" s="348">
        <v>1188</v>
      </c>
      <c r="D1414" s="334">
        <f>(C1414-B1414)/B1414</f>
        <v>-0.05</v>
      </c>
    </row>
    <row r="1415" spans="1:4" ht="17.5">
      <c r="A1415" s="241" t="s">
        <v>1542</v>
      </c>
      <c r="B1415" s="348">
        <v>1256</v>
      </c>
      <c r="C1415" s="348">
        <v>1188</v>
      </c>
      <c r="D1415" s="334">
        <f>(C1415-B1415)/B1415</f>
        <v>-0.05</v>
      </c>
    </row>
    <row r="1416" spans="1:4" ht="17.5">
      <c r="A1416" s="241" t="s">
        <v>1543</v>
      </c>
      <c r="B1416" s="348">
        <v>1256</v>
      </c>
      <c r="C1416" s="348">
        <v>1188</v>
      </c>
      <c r="D1416" s="334">
        <f>(C1416-B1416)/B1416</f>
        <v>-0.05</v>
      </c>
    </row>
    <row r="1417" spans="1:4" ht="17.5">
      <c r="A1417" s="241" t="s">
        <v>1544</v>
      </c>
      <c r="B1417" s="348">
        <v>0</v>
      </c>
      <c r="C1417" s="348"/>
      <c r="D1417" s="350"/>
    </row>
    <row r="1418" spans="1:4" ht="17.5">
      <c r="A1418" s="241" t="s">
        <v>1545</v>
      </c>
      <c r="B1418" s="348">
        <v>0</v>
      </c>
      <c r="C1418" s="348"/>
      <c r="D1418" s="350"/>
    </row>
    <row r="1419" spans="1:4" ht="17.5">
      <c r="A1419" s="241" t="s">
        <v>1546</v>
      </c>
      <c r="B1419" s="348">
        <v>0</v>
      </c>
      <c r="C1419" s="348"/>
      <c r="D1419" s="350"/>
    </row>
    <row r="1420" spans="1:4" ht="17.5">
      <c r="A1420" s="241" t="s">
        <v>117</v>
      </c>
      <c r="B1420" s="348">
        <v>14</v>
      </c>
      <c r="C1420" s="348">
        <v>0</v>
      </c>
      <c r="D1420" s="350"/>
    </row>
    <row r="1421" spans="1:4" ht="17.5">
      <c r="A1421" s="241" t="s">
        <v>1547</v>
      </c>
      <c r="B1421" s="348">
        <v>14</v>
      </c>
      <c r="C1421" s="348"/>
      <c r="D1421" s="350"/>
    </row>
    <row r="1422" spans="1:4" ht="17.5">
      <c r="A1422" s="238" t="s">
        <v>119</v>
      </c>
      <c r="B1422" s="351">
        <v>148016</v>
      </c>
      <c r="C1422" s="351">
        <v>150000</v>
      </c>
      <c r="D1422" s="352">
        <v>0</v>
      </c>
    </row>
    <row r="1423" spans="1:4" ht="17.5">
      <c r="A1423" s="241" t="s">
        <v>120</v>
      </c>
      <c r="B1423" s="348">
        <v>75892</v>
      </c>
      <c r="C1423" s="348">
        <v>48776</v>
      </c>
      <c r="D1423" s="350">
        <v>0</v>
      </c>
    </row>
    <row r="1424" spans="1:4" ht="17.5">
      <c r="A1424" s="241" t="s">
        <v>121</v>
      </c>
      <c r="B1424" s="348">
        <v>0</v>
      </c>
      <c r="C1424" s="348"/>
      <c r="D1424" s="350"/>
    </row>
    <row r="1425" spans="1:4" ht="17.5">
      <c r="A1425" s="241" t="s">
        <v>1548</v>
      </c>
      <c r="B1425" s="348">
        <v>0</v>
      </c>
      <c r="C1425" s="348"/>
      <c r="D1425" s="350"/>
    </row>
    <row r="1426" spans="1:4" ht="17.5">
      <c r="A1426" s="241" t="s">
        <v>1549</v>
      </c>
      <c r="B1426" s="348">
        <v>0</v>
      </c>
      <c r="C1426" s="348"/>
      <c r="D1426" s="350"/>
    </row>
    <row r="1427" spans="1:4" ht="17.5">
      <c r="A1427" s="241" t="s">
        <v>124</v>
      </c>
      <c r="B1427" s="348">
        <v>39115</v>
      </c>
      <c r="C1427" s="348">
        <v>48776</v>
      </c>
      <c r="D1427" s="350">
        <v>0</v>
      </c>
    </row>
    <row r="1428" spans="1:4" ht="17.5">
      <c r="A1428" s="241" t="s">
        <v>125</v>
      </c>
      <c r="B1428" s="348">
        <v>0</v>
      </c>
      <c r="C1428" s="348"/>
      <c r="D1428" s="350"/>
    </row>
    <row r="1429" spans="1:4" ht="17.5">
      <c r="A1429" s="241" t="s">
        <v>126</v>
      </c>
      <c r="B1429" s="348">
        <v>21387</v>
      </c>
      <c r="C1429" s="348">
        <v>0</v>
      </c>
      <c r="D1429" s="350">
        <v>-1</v>
      </c>
    </row>
    <row r="1430" spans="1:4" ht="17.5">
      <c r="A1430" s="241" t="s">
        <v>1550</v>
      </c>
      <c r="B1430" s="348">
        <v>21387</v>
      </c>
      <c r="C1430" s="348"/>
      <c r="D1430" s="350">
        <v>-1</v>
      </c>
    </row>
    <row r="1431" spans="1:4" ht="17.5">
      <c r="A1431" s="241" t="s">
        <v>128</v>
      </c>
      <c r="B1431" s="348">
        <v>0</v>
      </c>
      <c r="C1431" s="348"/>
      <c r="D1431" s="350"/>
    </row>
    <row r="1432" spans="1:4" ht="17.5">
      <c r="A1432" s="241" t="s">
        <v>129</v>
      </c>
      <c r="B1432" s="348">
        <v>0</v>
      </c>
      <c r="C1432" s="348"/>
      <c r="D1432" s="350"/>
    </row>
    <row r="1433" spans="1:4" ht="17.5">
      <c r="A1433" s="241" t="s">
        <v>1551</v>
      </c>
      <c r="B1433" s="348">
        <v>0</v>
      </c>
      <c r="C1433" s="348"/>
      <c r="D1433" s="350"/>
    </row>
    <row r="1434" spans="1:4" ht="17.5">
      <c r="A1434" s="241" t="s">
        <v>1552</v>
      </c>
      <c r="B1434" s="348">
        <v>0</v>
      </c>
      <c r="C1434" s="348"/>
      <c r="D1434" s="350"/>
    </row>
    <row r="1435" spans="1:4" ht="17.5">
      <c r="A1435" s="241" t="s">
        <v>1553</v>
      </c>
      <c r="B1435" s="348">
        <v>15390</v>
      </c>
      <c r="C1435" s="348"/>
      <c r="D1435" s="350">
        <v>-1</v>
      </c>
    </row>
    <row r="1436" spans="1:4" ht="17.5">
      <c r="A1436" s="238" t="s">
        <v>131</v>
      </c>
      <c r="B1436" s="351">
        <v>223908</v>
      </c>
      <c r="C1436" s="351">
        <v>198776</v>
      </c>
      <c r="D1436" s="352">
        <v>0</v>
      </c>
    </row>
  </sheetData>
  <autoFilter ref="A3:D1436">
    <extLst/>
  </autoFilter>
  <mergeCells count="1">
    <mergeCell ref="A1:D1"/>
  </mergeCells>
  <phoneticPr fontId="95" type="noConversion"/>
  <printOptions horizontalCentered="1"/>
  <pageMargins left="0.47222222222222199" right="0.39305555555555599" top="0.74791666666666701" bottom="0.74791666666666701" header="0.31458333333333299" footer="0.31458333333333299"/>
  <pageSetup paperSize="9" scale="75" orientation="portrait" r:id="rId1"/>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dimension ref="A1:B31"/>
  <sheetViews>
    <sheetView showZeros="0" view="pageBreakPreview" topLeftCell="A10" zoomScaleNormal="100" workbookViewId="0">
      <selection activeCell="B9" sqref="B9"/>
    </sheetView>
  </sheetViews>
  <sheetFormatPr defaultColWidth="9" defaultRowHeight="14"/>
  <cols>
    <col min="1" max="1" width="69" customWidth="1"/>
    <col min="2" max="2" width="25.6328125" customWidth="1"/>
  </cols>
  <sheetData>
    <row r="1" spans="1:2" ht="17.5">
      <c r="A1" s="458" t="s">
        <v>1554</v>
      </c>
      <c r="B1" s="458"/>
    </row>
    <row r="2" spans="1:2" ht="17.5">
      <c r="A2" s="316"/>
      <c r="B2" s="317" t="s">
        <v>2</v>
      </c>
    </row>
    <row r="3" spans="1:2" ht="17.5">
      <c r="A3" s="318" t="s">
        <v>1555</v>
      </c>
      <c r="B3" s="127" t="s">
        <v>1556</v>
      </c>
    </row>
    <row r="4" spans="1:2" ht="17.5">
      <c r="A4" s="319" t="s">
        <v>1557</v>
      </c>
      <c r="B4" s="320">
        <f>SUM(B5:B8)</f>
        <v>10400</v>
      </c>
    </row>
    <row r="5" spans="1:2" ht="17.5">
      <c r="A5" s="321" t="s">
        <v>1558</v>
      </c>
      <c r="B5" s="322">
        <v>2700</v>
      </c>
    </row>
    <row r="6" spans="1:2" ht="17.5">
      <c r="A6" s="321" t="s">
        <v>1559</v>
      </c>
      <c r="B6" s="322">
        <v>3200</v>
      </c>
    </row>
    <row r="7" spans="1:2" ht="17.5">
      <c r="A7" s="321" t="s">
        <v>1560</v>
      </c>
      <c r="B7" s="322">
        <v>1200</v>
      </c>
    </row>
    <row r="8" spans="1:2" ht="17.5">
      <c r="A8" s="321" t="s">
        <v>1561</v>
      </c>
      <c r="B8" s="322">
        <v>3300</v>
      </c>
    </row>
    <row r="9" spans="1:2" ht="17.5">
      <c r="A9" s="319" t="s">
        <v>1562</v>
      </c>
      <c r="B9" s="320">
        <f>SUM(B10:B19)</f>
        <v>10900</v>
      </c>
    </row>
    <row r="10" spans="1:2" ht="17.5">
      <c r="A10" s="321" t="s">
        <v>1563</v>
      </c>
      <c r="B10" s="323">
        <v>1200</v>
      </c>
    </row>
    <row r="11" spans="1:2" ht="17.5">
      <c r="A11" s="321" t="s">
        <v>1564</v>
      </c>
      <c r="B11" s="323"/>
    </row>
    <row r="12" spans="1:2" ht="17.5">
      <c r="A12" s="321" t="s">
        <v>1565</v>
      </c>
      <c r="B12" s="323"/>
    </row>
    <row r="13" spans="1:2" ht="17.5">
      <c r="A13" s="321" t="s">
        <v>1566</v>
      </c>
      <c r="B13" s="323"/>
    </row>
    <row r="14" spans="1:2" ht="17.5">
      <c r="A14" s="321" t="s">
        <v>1567</v>
      </c>
      <c r="B14" s="323">
        <v>7500</v>
      </c>
    </row>
    <row r="15" spans="1:2" ht="17.5">
      <c r="A15" s="321" t="s">
        <v>1568</v>
      </c>
      <c r="B15" s="323"/>
    </row>
    <row r="16" spans="1:2" ht="17.5">
      <c r="A16" s="321" t="s">
        <v>1569</v>
      </c>
      <c r="B16" s="323"/>
    </row>
    <row r="17" spans="1:2" ht="17.5">
      <c r="A17" s="321" t="s">
        <v>1570</v>
      </c>
      <c r="B17" s="323"/>
    </row>
    <row r="18" spans="1:2" ht="17.5">
      <c r="A18" s="321" t="s">
        <v>1571</v>
      </c>
      <c r="B18" s="323"/>
    </row>
    <row r="19" spans="1:2" ht="17.5">
      <c r="A19" s="321" t="s">
        <v>1572</v>
      </c>
      <c r="B19" s="323">
        <v>2200</v>
      </c>
    </row>
    <row r="20" spans="1:2" ht="17.5">
      <c r="A20" s="319" t="s">
        <v>1573</v>
      </c>
      <c r="B20" s="320"/>
    </row>
    <row r="21" spans="1:2" ht="17.5">
      <c r="A21" s="321" t="s">
        <v>1574</v>
      </c>
      <c r="B21" s="301"/>
    </row>
    <row r="22" spans="1:2" ht="17.5">
      <c r="A22" s="319" t="s">
        <v>1575</v>
      </c>
      <c r="B22" s="320">
        <f>SUM(B23:B25)</f>
        <v>7300</v>
      </c>
    </row>
    <row r="23" spans="1:2" ht="17.5">
      <c r="A23" s="321" t="s">
        <v>1576</v>
      </c>
      <c r="B23" s="301">
        <v>7300</v>
      </c>
    </row>
    <row r="24" spans="1:2" ht="17.5">
      <c r="A24" s="321" t="s">
        <v>1577</v>
      </c>
      <c r="B24" s="322"/>
    </row>
    <row r="25" spans="1:2" ht="17.5">
      <c r="A25" s="319" t="s">
        <v>1578</v>
      </c>
      <c r="B25" s="320"/>
    </row>
    <row r="26" spans="1:2" ht="17.5">
      <c r="A26" s="321" t="s">
        <v>1579</v>
      </c>
      <c r="B26" s="301"/>
    </row>
    <row r="27" spans="1:2" ht="17.5">
      <c r="A27" s="319" t="s">
        <v>1580</v>
      </c>
      <c r="B27" s="320">
        <f>SUM(B28:B30)</f>
        <v>2700</v>
      </c>
    </row>
    <row r="28" spans="1:2" ht="17.5">
      <c r="A28" s="321" t="s">
        <v>1581</v>
      </c>
      <c r="B28" s="322">
        <v>1500</v>
      </c>
    </row>
    <row r="29" spans="1:2" ht="17.5">
      <c r="A29" s="321" t="s">
        <v>1582</v>
      </c>
      <c r="B29" s="322"/>
    </row>
    <row r="30" spans="1:2" ht="17.5">
      <c r="A30" s="321" t="s">
        <v>1583</v>
      </c>
      <c r="B30" s="322">
        <v>1200</v>
      </c>
    </row>
    <row r="31" spans="1:2" ht="17.5">
      <c r="A31" s="324" t="s">
        <v>1584</v>
      </c>
      <c r="B31" s="320">
        <f>B27+B22+B9+B4</f>
        <v>31300</v>
      </c>
    </row>
  </sheetData>
  <autoFilter ref="A3:B31">
    <extLst/>
  </autoFilter>
  <mergeCells count="1">
    <mergeCell ref="A1:B1"/>
  </mergeCells>
  <phoneticPr fontId="95" type="noConversion"/>
  <printOptions horizontalCentered="1"/>
  <pageMargins left="0.47152777777777799" right="0.39305555555555599" top="0.74791666666666701" bottom="0.74791666666666701" header="0.31388888888888899" footer="0.31388888888888899"/>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dimension ref="A1:E44"/>
  <sheetViews>
    <sheetView showGridLines="0" showZeros="0" view="pageBreakPreview" zoomScaleNormal="100" workbookViewId="0">
      <selection activeCell="B13" sqref="B13"/>
    </sheetView>
  </sheetViews>
  <sheetFormatPr defaultColWidth="9" defaultRowHeight="14"/>
  <cols>
    <col min="1" max="1" width="69.6328125" style="211" customWidth="1"/>
    <col min="2" max="2" width="16.36328125" customWidth="1"/>
    <col min="3" max="4" width="16.6328125" hidden="1" customWidth="1"/>
  </cols>
  <sheetData>
    <row r="1" spans="1:5" s="210" customFormat="1" ht="25.5">
      <c r="A1" s="459" t="s">
        <v>1585</v>
      </c>
      <c r="B1" s="459"/>
      <c r="C1" s="459"/>
      <c r="D1" s="459"/>
    </row>
    <row r="2" spans="1:5" ht="17.5">
      <c r="A2" s="212"/>
      <c r="B2" s="296" t="s">
        <v>2</v>
      </c>
      <c r="C2" s="306"/>
      <c r="D2" s="306" t="s">
        <v>2</v>
      </c>
    </row>
    <row r="3" spans="1:5" ht="35">
      <c r="A3" s="121" t="s">
        <v>1586</v>
      </c>
      <c r="B3" s="127" t="s">
        <v>6</v>
      </c>
      <c r="C3" s="307" t="s">
        <v>1587</v>
      </c>
      <c r="D3" s="127" t="s">
        <v>1588</v>
      </c>
      <c r="E3" s="315" t="s">
        <v>8</v>
      </c>
    </row>
    <row r="4" spans="1:5" ht="17.5">
      <c r="A4" s="308" t="s">
        <v>1589</v>
      </c>
      <c r="B4" s="149"/>
      <c r="C4" s="309">
        <f>SUM(C5:C5)</f>
        <v>0</v>
      </c>
      <c r="D4" s="310">
        <f>SUM(D5:D5)</f>
        <v>0</v>
      </c>
      <c r="E4" s="226" t="str">
        <f>IF(A4&lt;&gt;"",IF(SUM(B4:D4)&lt;&gt;0,"是","否"),"是")</f>
        <v>否</v>
      </c>
    </row>
    <row r="5" spans="1:5" ht="18">
      <c r="A5" s="311" t="s">
        <v>1590</v>
      </c>
      <c r="B5" s="166"/>
      <c r="C5" s="312"/>
      <c r="D5" s="313"/>
      <c r="E5" s="226" t="str">
        <f>IF(A5&lt;&gt;"",IF(SUM(B5:D5)&lt;&gt;0,"是","否"),"是")</f>
        <v>否</v>
      </c>
    </row>
    <row r="6" spans="1:5" ht="17.5">
      <c r="A6" s="308" t="s">
        <v>1591</v>
      </c>
      <c r="B6" s="166"/>
      <c r="C6" s="312">
        <v>64164</v>
      </c>
      <c r="D6" s="313"/>
      <c r="E6" s="226" t="str">
        <f>IF(A6&lt;&gt;"",IF(SUM(B6:D6)&lt;&gt;0,"是","否"),"是")</f>
        <v>是</v>
      </c>
    </row>
    <row r="7" spans="1:5" ht="18">
      <c r="A7" s="311" t="s">
        <v>1590</v>
      </c>
      <c r="B7" s="149"/>
      <c r="C7" s="312"/>
      <c r="D7" s="313"/>
      <c r="E7" s="226"/>
    </row>
    <row r="8" spans="1:5" ht="17.5">
      <c r="A8" s="308" t="s">
        <v>1592</v>
      </c>
      <c r="B8" s="166"/>
      <c r="C8" s="312">
        <v>2293</v>
      </c>
      <c r="D8" s="313"/>
      <c r="E8" s="226" t="str">
        <f>IF(A8&lt;&gt;"",IF(SUM(B8:D8)&lt;&gt;0,"是","否"),"是")</f>
        <v>是</v>
      </c>
    </row>
    <row r="9" spans="1:5" ht="18">
      <c r="A9" s="311" t="s">
        <v>1590</v>
      </c>
      <c r="B9" s="166"/>
      <c r="C9" s="312"/>
      <c r="D9" s="313"/>
      <c r="E9" s="226"/>
    </row>
    <row r="10" spans="1:5" ht="17.5">
      <c r="A10" s="308" t="s">
        <v>1593</v>
      </c>
      <c r="B10" s="166"/>
      <c r="C10" s="312">
        <v>9600</v>
      </c>
      <c r="D10" s="313"/>
      <c r="E10" s="226" t="str">
        <f>IF(A10&lt;&gt;"",IF(SUM(B10:D10)&lt;&gt;0,"是","否"),"是")</f>
        <v>是</v>
      </c>
    </row>
    <row r="11" spans="1:5" ht="18">
      <c r="A11" s="311" t="s">
        <v>1590</v>
      </c>
      <c r="B11" s="166"/>
      <c r="C11" s="312"/>
      <c r="D11" s="313"/>
      <c r="E11" s="226"/>
    </row>
    <row r="12" spans="1:5" ht="17.5">
      <c r="A12" s="308" t="s">
        <v>1594</v>
      </c>
      <c r="B12" s="166"/>
      <c r="C12" s="312">
        <v>280</v>
      </c>
      <c r="D12" s="313"/>
      <c r="E12" s="226" t="str">
        <f>IF(A12&lt;&gt;"",IF(SUM(B12:D12)&lt;&gt;0,"是","否"),"是")</f>
        <v>是</v>
      </c>
    </row>
    <row r="13" spans="1:5" ht="18">
      <c r="A13" s="311" t="s">
        <v>1590</v>
      </c>
      <c r="B13" s="166"/>
      <c r="C13" s="312"/>
      <c r="D13" s="313"/>
      <c r="E13" s="226"/>
    </row>
    <row r="14" spans="1:5" ht="17.5">
      <c r="A14" s="308" t="s">
        <v>1595</v>
      </c>
      <c r="B14" s="166"/>
      <c r="C14" s="312">
        <v>83870</v>
      </c>
      <c r="D14" s="313"/>
      <c r="E14" s="226" t="str">
        <f>IF(A14&lt;&gt;"",IF(SUM(B14:D14)&lt;&gt;0,"是","否"),"是")</f>
        <v>是</v>
      </c>
    </row>
    <row r="15" spans="1:5" ht="18">
      <c r="A15" s="311" t="s">
        <v>1590</v>
      </c>
      <c r="B15" s="166"/>
      <c r="C15" s="312"/>
      <c r="D15" s="313"/>
      <c r="E15" s="226"/>
    </row>
    <row r="16" spans="1:5" ht="17.5">
      <c r="A16" s="308" t="s">
        <v>1596</v>
      </c>
      <c r="B16" s="166"/>
      <c r="C16" s="312">
        <v>413</v>
      </c>
      <c r="D16" s="313"/>
      <c r="E16" s="226" t="str">
        <f>IF(A16&lt;&gt;"",IF(SUM(B16:D16)&lt;&gt;0,"是","否"),"是")</f>
        <v>是</v>
      </c>
    </row>
    <row r="17" spans="1:5" ht="18">
      <c r="A17" s="311" t="s">
        <v>1590</v>
      </c>
      <c r="B17" s="166"/>
      <c r="C17" s="312"/>
      <c r="D17" s="313"/>
      <c r="E17" s="226"/>
    </row>
    <row r="18" spans="1:5" ht="17.5">
      <c r="A18" s="308" t="s">
        <v>1597</v>
      </c>
      <c r="B18" s="166"/>
      <c r="C18" s="312">
        <v>60</v>
      </c>
      <c r="D18" s="313"/>
      <c r="E18" s="226" t="str">
        <f>IF(A18&lt;&gt;"",IF(SUM(B18:D18)&lt;&gt;0,"是","否"),"是")</f>
        <v>是</v>
      </c>
    </row>
    <row r="19" spans="1:5" ht="18">
      <c r="A19" s="311" t="s">
        <v>1590</v>
      </c>
      <c r="B19" s="166"/>
      <c r="C19" s="312"/>
      <c r="D19" s="313"/>
      <c r="E19" s="226"/>
    </row>
    <row r="20" spans="1:5" ht="17.5">
      <c r="A20" s="308" t="s">
        <v>1598</v>
      </c>
      <c r="B20" s="166"/>
      <c r="C20" s="312">
        <v>4418</v>
      </c>
      <c r="D20" s="313"/>
      <c r="E20" s="226" t="str">
        <f>IF(A20&lt;&gt;"",IF(SUM(B20:D20)&lt;&gt;0,"是","否"),"是")</f>
        <v>是</v>
      </c>
    </row>
    <row r="21" spans="1:5" ht="18">
      <c r="A21" s="311" t="s">
        <v>1590</v>
      </c>
      <c r="B21" s="166"/>
      <c r="C21" s="309"/>
      <c r="D21" s="310"/>
      <c r="E21" s="226"/>
    </row>
    <row r="22" spans="1:5" ht="17.5">
      <c r="A22" s="308" t="s">
        <v>1599</v>
      </c>
      <c r="B22" s="166"/>
      <c r="C22" s="312"/>
      <c r="D22" s="313"/>
      <c r="E22" s="226" t="str">
        <f>IF(A22&lt;&gt;"",IF(SUM(B22:D22)&lt;&gt;0,"是","否"),"是")</f>
        <v>否</v>
      </c>
    </row>
    <row r="23" spans="1:5" ht="18">
      <c r="A23" s="311" t="s">
        <v>1590</v>
      </c>
      <c r="B23" s="166"/>
      <c r="C23" s="312"/>
      <c r="D23" s="313"/>
      <c r="E23" s="226"/>
    </row>
    <row r="24" spans="1:5" ht="17.5">
      <c r="A24" s="308" t="s">
        <v>1600</v>
      </c>
      <c r="B24" s="166"/>
      <c r="C24" s="312"/>
      <c r="D24" s="313"/>
      <c r="E24" s="226" t="str">
        <f>IF(A24&lt;&gt;"",IF(SUM(B24:D24)&lt;&gt;0,"是","否"),"是")</f>
        <v>否</v>
      </c>
    </row>
    <row r="25" spans="1:5" ht="18">
      <c r="A25" s="311" t="s">
        <v>1590</v>
      </c>
      <c r="B25" s="166"/>
      <c r="C25" s="312"/>
      <c r="D25" s="313"/>
      <c r="E25" s="226"/>
    </row>
    <row r="26" spans="1:5" ht="17.5">
      <c r="A26" s="308" t="s">
        <v>1601</v>
      </c>
      <c r="B26" s="166"/>
      <c r="C26" s="312"/>
      <c r="D26" s="313">
        <v>5000</v>
      </c>
      <c r="E26" s="226" t="str">
        <f>IF(A26&lt;&gt;"",IF(SUM(B26:D26)&lt;&gt;0,"是","否"),"是")</f>
        <v>是</v>
      </c>
    </row>
    <row r="27" spans="1:5" ht="18">
      <c r="A27" s="311" t="s">
        <v>1590</v>
      </c>
      <c r="B27" s="166"/>
      <c r="C27" s="312"/>
      <c r="D27" s="313"/>
      <c r="E27" s="226"/>
    </row>
    <row r="28" spans="1:5" ht="17.5">
      <c r="A28" s="308" t="s">
        <v>1602</v>
      </c>
      <c r="B28" s="166"/>
      <c r="C28" s="312">
        <v>3800</v>
      </c>
      <c r="D28" s="313"/>
      <c r="E28" s="226" t="str">
        <f>IF(A28&lt;&gt;"",IF(SUM(B28:D28)&lt;&gt;0,"是","否"),"是")</f>
        <v>是</v>
      </c>
    </row>
    <row r="29" spans="1:5" ht="18">
      <c r="A29" s="311" t="s">
        <v>1590</v>
      </c>
      <c r="B29" s="166"/>
      <c r="C29" s="312"/>
      <c r="D29" s="313"/>
      <c r="E29" s="226"/>
    </row>
    <row r="30" spans="1:5" ht="17.5">
      <c r="A30" s="308" t="s">
        <v>1603</v>
      </c>
      <c r="B30" s="166"/>
      <c r="C30" s="312">
        <v>1257</v>
      </c>
      <c r="D30" s="313"/>
      <c r="E30" s="226" t="str">
        <f>IF(A30&lt;&gt;"",IF(SUM(B30:D30)&lt;&gt;0,"是","否"),"是")</f>
        <v>是</v>
      </c>
    </row>
    <row r="31" spans="1:5" ht="18">
      <c r="A31" s="311" t="s">
        <v>1590</v>
      </c>
      <c r="B31" s="166"/>
      <c r="C31" s="312"/>
      <c r="D31" s="313"/>
      <c r="E31" s="226"/>
    </row>
    <row r="32" spans="1:5" ht="17.5">
      <c r="A32" s="308" t="s">
        <v>1604</v>
      </c>
      <c r="B32" s="166"/>
      <c r="C32" s="312">
        <v>2163</v>
      </c>
      <c r="D32" s="313"/>
      <c r="E32" s="226" t="str">
        <f>IF(A32&lt;&gt;"",IF(SUM(B32:D32)&lt;&gt;0,"是","否"),"是")</f>
        <v>是</v>
      </c>
    </row>
    <row r="33" spans="1:5" ht="18">
      <c r="A33" s="311" t="s">
        <v>1590</v>
      </c>
      <c r="B33" s="166"/>
      <c r="C33" s="312"/>
      <c r="D33" s="313"/>
      <c r="E33" s="226"/>
    </row>
    <row r="34" spans="1:5" ht="17.5">
      <c r="A34" s="308" t="s">
        <v>1605</v>
      </c>
      <c r="B34" s="166"/>
      <c r="E34" s="226" t="str">
        <f>IF(A34&lt;&gt;"",IF(SUM(B34:D34)&lt;&gt;0,"是","否"),"是")</f>
        <v>否</v>
      </c>
    </row>
    <row r="35" spans="1:5" ht="18">
      <c r="A35" s="311" t="s">
        <v>1590</v>
      </c>
      <c r="B35" s="166"/>
      <c r="E35" s="226"/>
    </row>
    <row r="36" spans="1:5" ht="17.5">
      <c r="A36" s="308" t="s">
        <v>1606</v>
      </c>
      <c r="B36" s="166"/>
      <c r="E36" s="226" t="str">
        <f>IF(A36&lt;&gt;"",IF(SUM(B36:D36)&lt;&gt;0,"是","否"),"是")</f>
        <v>否</v>
      </c>
    </row>
    <row r="37" spans="1:5" ht="18">
      <c r="A37" s="311" t="s">
        <v>1590</v>
      </c>
      <c r="B37" s="166"/>
      <c r="E37" s="226"/>
    </row>
    <row r="38" spans="1:5" ht="17.5">
      <c r="A38" s="308" t="s">
        <v>1607</v>
      </c>
      <c r="B38" s="166"/>
      <c r="E38" s="226" t="str">
        <f>IF(A38&lt;&gt;"",IF(SUM(B38:D38)&lt;&gt;0,"是","否"),"是")</f>
        <v>否</v>
      </c>
    </row>
    <row r="39" spans="1:5" ht="18">
      <c r="A39" s="311" t="s">
        <v>1590</v>
      </c>
      <c r="B39" s="166"/>
      <c r="E39" s="226"/>
    </row>
    <row r="40" spans="1:5" ht="17.5">
      <c r="A40" s="308" t="s">
        <v>1608</v>
      </c>
      <c r="B40" s="166"/>
      <c r="E40" s="226" t="str">
        <f>IF(A40&lt;&gt;"",IF(SUM(B40:D40)&lt;&gt;0,"是","否"),"是")</f>
        <v>否</v>
      </c>
    </row>
    <row r="41" spans="1:5" ht="18">
      <c r="A41" s="311" t="s">
        <v>1590</v>
      </c>
      <c r="B41" s="166"/>
      <c r="E41" s="226"/>
    </row>
    <row r="42" spans="1:5" ht="17.5">
      <c r="A42" s="314" t="s">
        <v>1609</v>
      </c>
      <c r="B42" s="166"/>
      <c r="E42" s="226" t="str">
        <f>IF(A42&lt;&gt;"",IF(SUM(B42:D42)&lt;&gt;0,"是","否"),"是")</f>
        <v>否</v>
      </c>
    </row>
    <row r="44" spans="1:5">
      <c r="A44" s="211" t="s">
        <v>1610</v>
      </c>
    </row>
  </sheetData>
  <autoFilter ref="A3:E42">
    <extLst/>
  </autoFilter>
  <mergeCells count="1">
    <mergeCell ref="A1:D1"/>
  </mergeCells>
  <phoneticPr fontId="95" type="noConversion"/>
  <conditionalFormatting sqref="E4">
    <cfRule type="cellIs" dxfId="38" priority="2" stopIfTrue="1" operator="lessThan">
      <formula>0</formula>
    </cfRule>
  </conditionalFormatting>
  <conditionalFormatting sqref="E5:E42">
    <cfRule type="cellIs" dxfId="37" priority="1" stopIfTrue="1" operator="lessThan">
      <formula>0</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dimension ref="A1:F25"/>
  <sheetViews>
    <sheetView showGridLines="0" showZeros="0" view="pageBreakPreview" zoomScaleNormal="85" workbookViewId="0">
      <selection activeCell="A33" sqref="A33"/>
    </sheetView>
  </sheetViews>
  <sheetFormatPr defaultColWidth="9" defaultRowHeight="15"/>
  <cols>
    <col min="1" max="1" width="43.6328125" style="109" customWidth="1"/>
    <col min="2" max="2" width="20.6328125" style="111" customWidth="1"/>
    <col min="3" max="3" width="20.6328125" style="109" customWidth="1"/>
    <col min="4" max="4" width="13.90625" style="246" customWidth="1"/>
    <col min="5" max="5" width="12.6328125" style="109"/>
    <col min="6" max="16377" width="9" style="109"/>
    <col min="16378" max="16379" width="35.6328125" style="109"/>
    <col min="16380" max="16384" width="9" style="109"/>
  </cols>
  <sheetData>
    <row r="1" spans="1:6" ht="25.5">
      <c r="A1" s="460" t="s">
        <v>1611</v>
      </c>
      <c r="B1" s="460"/>
      <c r="C1" s="460"/>
      <c r="D1" s="460"/>
    </row>
    <row r="2" spans="1:6" ht="17.5">
      <c r="A2" s="113"/>
      <c r="B2" s="113"/>
      <c r="C2" s="295"/>
      <c r="D2" s="296" t="s">
        <v>2</v>
      </c>
    </row>
    <row r="3" spans="1:6" s="110" customFormat="1" ht="17.5">
      <c r="A3" s="115" t="s">
        <v>1612</v>
      </c>
      <c r="B3" s="115" t="s">
        <v>1609</v>
      </c>
      <c r="C3" s="297" t="s">
        <v>1613</v>
      </c>
      <c r="D3" s="297" t="s">
        <v>1614</v>
      </c>
    </row>
    <row r="4" spans="1:6" ht="17.5">
      <c r="A4" s="298" t="s">
        <v>1615</v>
      </c>
      <c r="B4" s="299"/>
      <c r="C4" s="299"/>
      <c r="D4" s="299"/>
    </row>
    <row r="5" spans="1:6" ht="17.5">
      <c r="A5" s="300" t="s">
        <v>1616</v>
      </c>
      <c r="B5" s="117"/>
      <c r="C5" s="117"/>
      <c r="D5" s="301"/>
      <c r="F5" s="109" t="s">
        <v>1617</v>
      </c>
    </row>
    <row r="6" spans="1:6" ht="17.5">
      <c r="A6" s="300" t="s">
        <v>1618</v>
      </c>
      <c r="B6" s="117"/>
      <c r="C6" s="117"/>
      <c r="D6" s="301"/>
    </row>
    <row r="7" spans="1:6" ht="17.5">
      <c r="A7" s="300" t="s">
        <v>1619</v>
      </c>
      <c r="B7" s="117"/>
      <c r="C7" s="117"/>
      <c r="D7" s="301"/>
    </row>
    <row r="8" spans="1:6" ht="17.5">
      <c r="A8" s="300" t="s">
        <v>1620</v>
      </c>
      <c r="B8" s="117"/>
      <c r="C8" s="117"/>
      <c r="D8" s="301"/>
    </row>
    <row r="9" spans="1:6" ht="17.5">
      <c r="A9" s="300" t="s">
        <v>1621</v>
      </c>
      <c r="B9" s="117"/>
      <c r="C9" s="117"/>
      <c r="D9" s="301"/>
    </row>
    <row r="10" spans="1:6" ht="17.5">
      <c r="A10" s="300" t="s">
        <v>1622</v>
      </c>
      <c r="B10" s="117"/>
      <c r="C10" s="117"/>
      <c r="D10" s="301"/>
    </row>
    <row r="11" spans="1:6" ht="17.5">
      <c r="A11" s="300" t="s">
        <v>1623</v>
      </c>
      <c r="B11" s="117"/>
      <c r="C11" s="117"/>
      <c r="D11" s="301"/>
    </row>
    <row r="12" spans="1:6" ht="17.5">
      <c r="A12" s="300" t="s">
        <v>1624</v>
      </c>
      <c r="B12" s="117"/>
      <c r="C12" s="117"/>
      <c r="D12" s="301"/>
    </row>
    <row r="13" spans="1:6" ht="17.5">
      <c r="A13" s="300" t="s">
        <v>1625</v>
      </c>
      <c r="B13" s="117"/>
      <c r="C13" s="117"/>
      <c r="D13" s="301"/>
    </row>
    <row r="14" spans="1:6" ht="17.5">
      <c r="A14" s="300" t="s">
        <v>1626</v>
      </c>
      <c r="B14" s="117"/>
      <c r="C14" s="117"/>
      <c r="D14" s="301"/>
    </row>
    <row r="15" spans="1:6" ht="17.5">
      <c r="A15" s="300" t="s">
        <v>1627</v>
      </c>
      <c r="B15" s="117"/>
      <c r="C15" s="117"/>
      <c r="D15" s="301"/>
    </row>
    <row r="16" spans="1:6" ht="17.5">
      <c r="A16" s="300" t="s">
        <v>1628</v>
      </c>
      <c r="B16" s="117"/>
      <c r="C16" s="117"/>
      <c r="D16" s="301"/>
    </row>
    <row r="17" spans="1:4" ht="17.5">
      <c r="A17" s="300" t="s">
        <v>1629</v>
      </c>
      <c r="B17" s="117"/>
      <c r="C17" s="117"/>
      <c r="D17" s="301"/>
    </row>
    <row r="18" spans="1:4" ht="17.5">
      <c r="A18" s="300" t="s">
        <v>1630</v>
      </c>
      <c r="B18" s="117"/>
      <c r="C18" s="117"/>
      <c r="D18" s="301"/>
    </row>
    <row r="19" spans="1:4" ht="17.5">
      <c r="A19" s="300" t="s">
        <v>1631</v>
      </c>
      <c r="B19" s="117"/>
      <c r="C19" s="117"/>
      <c r="D19" s="301"/>
    </row>
    <row r="20" spans="1:4" ht="17.5">
      <c r="A20" s="300" t="s">
        <v>1632</v>
      </c>
      <c r="B20" s="117"/>
      <c r="C20" s="117"/>
      <c r="D20" s="301"/>
    </row>
    <row r="21" spans="1:4" ht="17.5">
      <c r="A21" s="298" t="s">
        <v>1633</v>
      </c>
      <c r="B21" s="299"/>
      <c r="C21" s="299"/>
      <c r="D21" s="299"/>
    </row>
    <row r="22" spans="1:4">
      <c r="B22" s="302"/>
      <c r="C22" s="303"/>
      <c r="D22" s="304"/>
    </row>
    <row r="23" spans="1:4">
      <c r="A23" s="109" t="s">
        <v>1634</v>
      </c>
      <c r="C23" s="305"/>
    </row>
    <row r="24" spans="1:4">
      <c r="C24" s="305"/>
    </row>
    <row r="25" spans="1:4">
      <c r="C25" s="305"/>
    </row>
  </sheetData>
  <mergeCells count="1">
    <mergeCell ref="A1:D1"/>
  </mergeCells>
  <phoneticPr fontId="95" type="noConversion"/>
  <conditionalFormatting sqref="D1">
    <cfRule type="cellIs" dxfId="36" priority="3" stopIfTrue="1" operator="greaterThanOrEqual">
      <formula>10</formula>
    </cfRule>
    <cfRule type="cellIs" dxfId="35" priority="4" stopIfTrue="1" operator="lessThanOrEqual">
      <formula>-1</formula>
    </cfRule>
  </conditionalFormatting>
  <conditionalFormatting sqref="B3:C3">
    <cfRule type="cellIs" dxfId="34" priority="2" stopIfTrue="1" operator="lessThanOrEqual">
      <formula>-1</formula>
    </cfRule>
  </conditionalFormatting>
  <conditionalFormatting sqref="B4:C5 C9:C20 B6 C6:C7">
    <cfRule type="cellIs" dxfId="33" priority="1" stopIfTrue="1" operator="lessThanOrEqual">
      <formula>-1</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IN11"/>
  <sheetViews>
    <sheetView workbookViewId="0">
      <selection activeCell="C8" sqref="C8"/>
    </sheetView>
  </sheetViews>
  <sheetFormatPr defaultColWidth="9" defaultRowHeight="14"/>
  <cols>
    <col min="1" max="1" width="34.08984375" style="285" customWidth="1"/>
    <col min="2" max="3" width="17.90625" style="285" customWidth="1"/>
    <col min="4" max="4" width="19.7265625" style="285" customWidth="1"/>
    <col min="5" max="5" width="18.36328125" style="285" customWidth="1"/>
    <col min="6" max="248" width="9" style="285"/>
    <col min="249" max="16384" width="9" style="1"/>
  </cols>
  <sheetData>
    <row r="1" spans="1:5" s="285" customFormat="1" ht="25.5">
      <c r="A1" s="461" t="s">
        <v>1635</v>
      </c>
      <c r="B1" s="461"/>
      <c r="C1" s="461"/>
      <c r="D1" s="461"/>
      <c r="E1" s="461"/>
    </row>
    <row r="2" spans="1:5" s="285" customFormat="1" ht="25.5">
      <c r="A2" s="286"/>
      <c r="B2" s="286"/>
      <c r="C2" s="286"/>
      <c r="D2" s="287"/>
      <c r="E2" s="293" t="s">
        <v>2</v>
      </c>
    </row>
    <row r="3" spans="1:5" s="1" customFormat="1" ht="17.5">
      <c r="A3" s="465" t="s">
        <v>1636</v>
      </c>
      <c r="B3" s="465" t="s">
        <v>1556</v>
      </c>
      <c r="C3" s="465" t="s">
        <v>6</v>
      </c>
      <c r="D3" s="462" t="s">
        <v>1637</v>
      </c>
      <c r="E3" s="463"/>
    </row>
    <row r="4" spans="1:5" s="1" customFormat="1" ht="17.5">
      <c r="A4" s="466"/>
      <c r="B4" s="466"/>
      <c r="C4" s="466"/>
      <c r="D4" s="115" t="s">
        <v>1638</v>
      </c>
      <c r="E4" s="115" t="s">
        <v>1639</v>
      </c>
    </row>
    <row r="5" spans="1:5" s="285" customFormat="1" ht="17.5">
      <c r="A5" s="288" t="s">
        <v>1609</v>
      </c>
      <c r="B5" s="289">
        <v>330</v>
      </c>
      <c r="C5" s="289">
        <f>C6+C7+C8</f>
        <v>315</v>
      </c>
      <c r="D5" s="290">
        <f t="shared" ref="D5:D10" si="0">C5-B5</f>
        <v>-15</v>
      </c>
      <c r="E5" s="294">
        <f>D5/B5</f>
        <v>-4.5499999999999999E-2</v>
      </c>
    </row>
    <row r="6" spans="1:5" s="285" customFormat="1" ht="17.5">
      <c r="A6" s="291" t="s">
        <v>1640</v>
      </c>
      <c r="B6" s="290">
        <v>60</v>
      </c>
      <c r="C6" s="290">
        <v>50</v>
      </c>
      <c r="D6" s="290">
        <f t="shared" si="0"/>
        <v>-10</v>
      </c>
      <c r="E6" s="294">
        <f>D6/B6</f>
        <v>-0.16669999999999999</v>
      </c>
    </row>
    <row r="7" spans="1:5" s="285" customFormat="1" ht="17.5">
      <c r="A7" s="291" t="s">
        <v>1641</v>
      </c>
      <c r="B7" s="290">
        <v>95</v>
      </c>
      <c r="C7" s="290">
        <v>90</v>
      </c>
      <c r="D7" s="290">
        <f t="shared" si="0"/>
        <v>-5</v>
      </c>
      <c r="E7" s="294">
        <f>D7/B7</f>
        <v>-5.2600000000000001E-2</v>
      </c>
    </row>
    <row r="8" spans="1:5" s="285" customFormat="1" ht="17.5">
      <c r="A8" s="291" t="s">
        <v>1642</v>
      </c>
      <c r="B8" s="290">
        <v>175</v>
      </c>
      <c r="C8" s="290">
        <v>175</v>
      </c>
      <c r="D8" s="290">
        <f t="shared" si="0"/>
        <v>0</v>
      </c>
      <c r="E8" s="294">
        <f>D8/B8</f>
        <v>0</v>
      </c>
    </row>
    <row r="9" spans="1:5" s="285" customFormat="1" ht="17.5">
      <c r="A9" s="292" t="s">
        <v>1643</v>
      </c>
      <c r="B9" s="290"/>
      <c r="C9" s="290"/>
      <c r="D9" s="290">
        <f t="shared" si="0"/>
        <v>0</v>
      </c>
      <c r="E9" s="294"/>
    </row>
    <row r="10" spans="1:5" s="285" customFormat="1" ht="17.5">
      <c r="A10" s="292" t="s">
        <v>1644</v>
      </c>
      <c r="B10" s="290">
        <v>175</v>
      </c>
      <c r="C10" s="290">
        <v>175</v>
      </c>
      <c r="D10" s="290">
        <f t="shared" si="0"/>
        <v>0</v>
      </c>
      <c r="E10" s="294">
        <f>D10/B10</f>
        <v>0</v>
      </c>
    </row>
    <row r="11" spans="1:5" s="285" customFormat="1" ht="15">
      <c r="A11" s="464" t="s">
        <v>1645</v>
      </c>
      <c r="B11" s="464"/>
      <c r="C11" s="464"/>
      <c r="D11" s="464"/>
      <c r="E11" s="464"/>
    </row>
  </sheetData>
  <mergeCells count="6">
    <mergeCell ref="A1:E1"/>
    <mergeCell ref="D3:E3"/>
    <mergeCell ref="A11:E11"/>
    <mergeCell ref="A3:A4"/>
    <mergeCell ref="B3:B4"/>
    <mergeCell ref="C3:C4"/>
  </mergeCells>
  <phoneticPr fontId="95" type="noConversion"/>
  <printOptions horizontalCentered="1"/>
  <pageMargins left="0.70902777777777803" right="0.70902777777777803" top="0.75" bottom="0.75" header="0.30902777777777801" footer="0.30902777777777801"/>
  <pageSetup paperSize="9" fitToHeight="200" orientation="landscape"/>
</worksheet>
</file>

<file path=xl/worksheets/sheet9.xml><?xml version="1.0" encoding="utf-8"?>
<worksheet xmlns="http://schemas.openxmlformats.org/spreadsheetml/2006/main" xmlns:r="http://schemas.openxmlformats.org/officeDocument/2006/relationships">
  <sheetPr filterMode="1"/>
  <dimension ref="A1:F49"/>
  <sheetViews>
    <sheetView showGridLines="0" showZeros="0" view="pageBreakPreview" topLeftCell="A17" zoomScaleNormal="115" workbookViewId="0">
      <selection activeCell="H45" sqref="H45"/>
    </sheetView>
  </sheetViews>
  <sheetFormatPr defaultColWidth="9" defaultRowHeight="15"/>
  <cols>
    <col min="1" max="1" width="13.26953125" style="109" customWidth="1"/>
    <col min="2" max="2" width="50.7265625" style="109" customWidth="1"/>
    <col min="3" max="4" width="16.36328125" style="109" customWidth="1"/>
    <col min="5" max="5" width="20.6328125" style="246" customWidth="1"/>
    <col min="6" max="6" width="3.7265625" style="109" customWidth="1"/>
    <col min="7" max="16357" width="9" style="109"/>
    <col min="16358" max="16358" width="45.6328125" style="109"/>
    <col min="16359" max="16384" width="9" style="109"/>
  </cols>
  <sheetData>
    <row r="1" spans="1:6" ht="25.5">
      <c r="A1" s="111"/>
      <c r="B1" s="455" t="s">
        <v>1646</v>
      </c>
      <c r="C1" s="455"/>
      <c r="D1" s="455"/>
      <c r="E1" s="455"/>
      <c r="F1" s="111"/>
    </row>
    <row r="2" spans="1:6" s="244" customFormat="1" ht="17.5">
      <c r="A2" s="248"/>
      <c r="B2" s="249"/>
      <c r="C2" s="250"/>
      <c r="D2" s="249"/>
      <c r="E2" s="268" t="s">
        <v>2</v>
      </c>
      <c r="F2" s="248"/>
    </row>
    <row r="3" spans="1:6" s="245" customFormat="1" ht="35">
      <c r="A3" s="251" t="s">
        <v>3</v>
      </c>
      <c r="B3" s="252" t="s">
        <v>1636</v>
      </c>
      <c r="C3" s="215" t="s">
        <v>1647</v>
      </c>
      <c r="D3" s="215" t="s">
        <v>6</v>
      </c>
      <c r="E3" s="215" t="s">
        <v>1648</v>
      </c>
      <c r="F3" s="269" t="s">
        <v>8</v>
      </c>
    </row>
    <row r="4" spans="1:6" s="245" customFormat="1" ht="17.5">
      <c r="A4" s="253" t="s">
        <v>1649</v>
      </c>
      <c r="B4" s="238" t="s">
        <v>1650</v>
      </c>
      <c r="C4" s="239"/>
      <c r="D4" s="239"/>
      <c r="E4" s="240"/>
      <c r="F4" s="270" t="str">
        <f t="shared" ref="F4:F36" si="0">IF(LEN(A4)=7,"是",IF(B4&lt;&gt;"",IF(SUM(C4:D4)&lt;&gt;0,"是","否"),"是"))</f>
        <v>是</v>
      </c>
    </row>
    <row r="5" spans="1:6" ht="35">
      <c r="A5" s="253" t="s">
        <v>1651</v>
      </c>
      <c r="B5" s="238" t="s">
        <v>1652</v>
      </c>
      <c r="C5" s="239"/>
      <c r="D5" s="239"/>
      <c r="E5" s="271"/>
      <c r="F5" s="270" t="str">
        <f t="shared" si="0"/>
        <v>是</v>
      </c>
    </row>
    <row r="6" spans="1:6" ht="17.5">
      <c r="A6" s="253" t="s">
        <v>1653</v>
      </c>
      <c r="B6" s="238" t="s">
        <v>1654</v>
      </c>
      <c r="C6" s="239"/>
      <c r="D6" s="239"/>
      <c r="E6" s="271"/>
      <c r="F6" s="270" t="str">
        <f t="shared" si="0"/>
        <v>是</v>
      </c>
    </row>
    <row r="7" spans="1:6" ht="17.5">
      <c r="A7" s="253" t="s">
        <v>1655</v>
      </c>
      <c r="B7" s="238" t="s">
        <v>1656</v>
      </c>
      <c r="C7" s="239"/>
      <c r="D7" s="239"/>
      <c r="E7" s="271"/>
      <c r="F7" s="270" t="str">
        <f t="shared" si="0"/>
        <v>是</v>
      </c>
    </row>
    <row r="8" spans="1:6" ht="17.5">
      <c r="A8" s="253" t="s">
        <v>1657</v>
      </c>
      <c r="B8" s="238" t="s">
        <v>1658</v>
      </c>
      <c r="C8" s="239"/>
      <c r="D8" s="239"/>
      <c r="E8" s="271"/>
      <c r="F8" s="270" t="str">
        <f t="shared" si="0"/>
        <v>是</v>
      </c>
    </row>
    <row r="9" spans="1:6" ht="17.5">
      <c r="A9" s="253" t="s">
        <v>1659</v>
      </c>
      <c r="B9" s="238" t="s">
        <v>1660</v>
      </c>
      <c r="C9" s="239"/>
      <c r="D9" s="239"/>
      <c r="E9" s="271"/>
      <c r="F9" s="270" t="str">
        <f t="shared" si="0"/>
        <v>是</v>
      </c>
    </row>
    <row r="10" spans="1:6" ht="17.5">
      <c r="A10" s="253" t="s">
        <v>1661</v>
      </c>
      <c r="B10" s="238" t="s">
        <v>1662</v>
      </c>
      <c r="C10" s="239">
        <f>C11+C12+C14</f>
        <v>70886</v>
      </c>
      <c r="D10" s="239">
        <f>D11</f>
        <v>60000</v>
      </c>
      <c r="E10" s="151">
        <f>IF(C10&gt;0,D10/C10-1,IF(C10&lt;0,-(D10/C10-1),""))</f>
        <v>-0.154</v>
      </c>
      <c r="F10" s="270" t="str">
        <f t="shared" si="0"/>
        <v>是</v>
      </c>
    </row>
    <row r="11" spans="1:6" ht="17.5">
      <c r="A11" s="253" t="s">
        <v>1663</v>
      </c>
      <c r="B11" s="241" t="s">
        <v>1664</v>
      </c>
      <c r="C11" s="242">
        <v>73302</v>
      </c>
      <c r="D11" s="242">
        <v>60000</v>
      </c>
      <c r="E11" s="151">
        <f t="shared" ref="E11:E36" si="1">IF(C11&gt;0,D11/C11-1,IF(C11&lt;0,-(D11/C11-1),""))</f>
        <v>-0.18099999999999999</v>
      </c>
      <c r="F11" s="270" t="str">
        <f t="shared" si="0"/>
        <v>是</v>
      </c>
    </row>
    <row r="12" spans="1:6" ht="17.5">
      <c r="A12" s="253" t="s">
        <v>1665</v>
      </c>
      <c r="B12" s="241" t="s">
        <v>1666</v>
      </c>
      <c r="C12" s="242">
        <v>2994</v>
      </c>
      <c r="D12" s="242"/>
      <c r="E12" s="151">
        <f t="shared" si="1"/>
        <v>-1</v>
      </c>
      <c r="F12" s="270" t="str">
        <f t="shared" si="0"/>
        <v>是</v>
      </c>
    </row>
    <row r="13" spans="1:6" ht="17.5">
      <c r="A13" s="253" t="s">
        <v>1667</v>
      </c>
      <c r="B13" s="241" t="s">
        <v>1668</v>
      </c>
      <c r="C13" s="242">
        <v>0</v>
      </c>
      <c r="D13" s="242"/>
      <c r="E13" s="151" t="str">
        <f t="shared" si="1"/>
        <v/>
      </c>
      <c r="F13" s="270" t="str">
        <f t="shared" si="0"/>
        <v>否</v>
      </c>
    </row>
    <row r="14" spans="1:6" ht="17.5">
      <c r="A14" s="253" t="s">
        <v>1669</v>
      </c>
      <c r="B14" s="241" t="s">
        <v>1670</v>
      </c>
      <c r="C14" s="242">
        <v>-5410</v>
      </c>
      <c r="D14" s="242"/>
      <c r="E14" s="151">
        <f t="shared" si="1"/>
        <v>1</v>
      </c>
      <c r="F14" s="270" t="str">
        <f t="shared" si="0"/>
        <v>是</v>
      </c>
    </row>
    <row r="15" spans="1:6" ht="17.5">
      <c r="A15" s="253" t="s">
        <v>1671</v>
      </c>
      <c r="B15" s="241" t="s">
        <v>1672</v>
      </c>
      <c r="C15" s="242"/>
      <c r="D15" s="242"/>
      <c r="E15" s="151" t="str">
        <f t="shared" si="1"/>
        <v/>
      </c>
      <c r="F15" s="270" t="str">
        <f t="shared" si="0"/>
        <v>否</v>
      </c>
    </row>
    <row r="16" spans="1:6" ht="17.5">
      <c r="A16" s="254" t="s">
        <v>1673</v>
      </c>
      <c r="B16" s="255" t="s">
        <v>1674</v>
      </c>
      <c r="C16" s="239"/>
      <c r="D16" s="239"/>
      <c r="E16" s="151" t="str">
        <f t="shared" si="1"/>
        <v/>
      </c>
      <c r="F16" s="270" t="str">
        <f t="shared" si="0"/>
        <v>是</v>
      </c>
    </row>
    <row r="17" spans="1:6" ht="17.5">
      <c r="A17" s="254" t="s">
        <v>1675</v>
      </c>
      <c r="B17" s="255" t="s">
        <v>1676</v>
      </c>
      <c r="C17" s="239"/>
      <c r="D17" s="239"/>
      <c r="E17" s="151" t="str">
        <f t="shared" si="1"/>
        <v/>
      </c>
      <c r="F17" s="270" t="str">
        <f t="shared" si="0"/>
        <v>是</v>
      </c>
    </row>
    <row r="18" spans="1:6" ht="17.5">
      <c r="A18" s="254" t="s">
        <v>1677</v>
      </c>
      <c r="B18" s="152" t="s">
        <v>1678</v>
      </c>
      <c r="C18" s="242"/>
      <c r="D18" s="242"/>
      <c r="E18" s="151" t="str">
        <f t="shared" si="1"/>
        <v/>
      </c>
      <c r="F18" s="270" t="str">
        <f t="shared" si="0"/>
        <v>否</v>
      </c>
    </row>
    <row r="19" spans="1:6" ht="17.5">
      <c r="A19" s="254" t="s">
        <v>1679</v>
      </c>
      <c r="B19" s="152" t="s">
        <v>1680</v>
      </c>
      <c r="C19" s="242"/>
      <c r="D19" s="242"/>
      <c r="E19" s="151" t="str">
        <f t="shared" si="1"/>
        <v/>
      </c>
      <c r="F19" s="270" t="str">
        <f t="shared" si="0"/>
        <v>否</v>
      </c>
    </row>
    <row r="20" spans="1:6" ht="17.5">
      <c r="A20" s="254" t="s">
        <v>1681</v>
      </c>
      <c r="B20" s="255" t="s">
        <v>1682</v>
      </c>
      <c r="C20" s="239"/>
      <c r="D20" s="239"/>
      <c r="E20" s="151" t="str">
        <f t="shared" si="1"/>
        <v/>
      </c>
      <c r="F20" s="270" t="str">
        <f t="shared" si="0"/>
        <v>是</v>
      </c>
    </row>
    <row r="21" spans="1:6" ht="17.5">
      <c r="A21" s="254" t="s">
        <v>1683</v>
      </c>
      <c r="B21" s="255" t="s">
        <v>1684</v>
      </c>
      <c r="C21" s="239"/>
      <c r="D21" s="239"/>
      <c r="E21" s="151" t="str">
        <f t="shared" si="1"/>
        <v/>
      </c>
      <c r="F21" s="270" t="str">
        <f t="shared" si="0"/>
        <v>是</v>
      </c>
    </row>
    <row r="22" spans="1:6" ht="17.5">
      <c r="A22" s="254" t="s">
        <v>1685</v>
      </c>
      <c r="B22" s="255" t="s">
        <v>1686</v>
      </c>
      <c r="C22" s="239"/>
      <c r="D22" s="239"/>
      <c r="E22" s="151" t="str">
        <f t="shared" si="1"/>
        <v/>
      </c>
      <c r="F22" s="270" t="str">
        <f t="shared" si="0"/>
        <v>是</v>
      </c>
    </row>
    <row r="23" spans="1:6" ht="17.5">
      <c r="A23" s="253" t="s">
        <v>1687</v>
      </c>
      <c r="B23" s="238" t="s">
        <v>1688</v>
      </c>
      <c r="C23" s="239"/>
      <c r="D23" s="239"/>
      <c r="E23" s="151" t="str">
        <f t="shared" si="1"/>
        <v/>
      </c>
      <c r="F23" s="270" t="str">
        <f t="shared" si="0"/>
        <v>是</v>
      </c>
    </row>
    <row r="24" spans="1:6" ht="17.5">
      <c r="A24" s="253" t="s">
        <v>1689</v>
      </c>
      <c r="B24" s="238" t="s">
        <v>1690</v>
      </c>
      <c r="C24" s="239"/>
      <c r="D24" s="239"/>
      <c r="E24" s="151" t="str">
        <f t="shared" si="1"/>
        <v/>
      </c>
      <c r="F24" s="270" t="str">
        <f t="shared" si="0"/>
        <v>是</v>
      </c>
    </row>
    <row r="25" spans="1:6" ht="35">
      <c r="A25" s="253" t="s">
        <v>1691</v>
      </c>
      <c r="B25" s="238" t="s">
        <v>1692</v>
      </c>
      <c r="C25" s="239"/>
      <c r="D25" s="239"/>
      <c r="E25" s="151" t="str">
        <f t="shared" si="1"/>
        <v/>
      </c>
      <c r="F25" s="270" t="str">
        <f t="shared" si="0"/>
        <v>是</v>
      </c>
    </row>
    <row r="26" spans="1:6" ht="17.5">
      <c r="A26" s="253" t="s">
        <v>1693</v>
      </c>
      <c r="B26" s="238" t="s">
        <v>1694</v>
      </c>
      <c r="C26" s="239"/>
      <c r="D26" s="239"/>
      <c r="E26" s="151" t="str">
        <f t="shared" si="1"/>
        <v/>
      </c>
      <c r="F26" s="270" t="str">
        <f t="shared" si="0"/>
        <v>是</v>
      </c>
    </row>
    <row r="27" spans="1:6" ht="17.5">
      <c r="A27" s="253" t="s">
        <v>1695</v>
      </c>
      <c r="B27" s="238" t="s">
        <v>1696</v>
      </c>
      <c r="C27" s="239">
        <v>11496</v>
      </c>
      <c r="D27" s="239">
        <v>13000</v>
      </c>
      <c r="E27" s="151">
        <f t="shared" si="1"/>
        <v>0.13100000000000001</v>
      </c>
      <c r="F27" s="270" t="str">
        <f t="shared" si="0"/>
        <v>是</v>
      </c>
    </row>
    <row r="28" spans="1:6" ht="17.5">
      <c r="A28" s="253"/>
      <c r="B28" s="241"/>
      <c r="C28" s="242"/>
      <c r="D28" s="242"/>
      <c r="E28" s="151" t="str">
        <f t="shared" si="1"/>
        <v/>
      </c>
      <c r="F28" s="270" t="str">
        <f t="shared" si="0"/>
        <v>是</v>
      </c>
    </row>
    <row r="29" spans="1:6" ht="17.5">
      <c r="A29" s="256"/>
      <c r="B29" s="257" t="s">
        <v>1697</v>
      </c>
      <c r="C29" s="239">
        <f>C27+C10</f>
        <v>82382</v>
      </c>
      <c r="D29" s="239">
        <f>D27+D10</f>
        <v>73000</v>
      </c>
      <c r="E29" s="151">
        <f t="shared" si="1"/>
        <v>-0.114</v>
      </c>
      <c r="F29" s="270" t="str">
        <f t="shared" si="0"/>
        <v>是</v>
      </c>
    </row>
    <row r="30" spans="1:6" ht="17.5">
      <c r="A30" s="258">
        <v>105</v>
      </c>
      <c r="B30" s="259" t="s">
        <v>1698</v>
      </c>
      <c r="C30" s="260">
        <v>100000</v>
      </c>
      <c r="D30" s="261"/>
      <c r="E30" s="151">
        <f t="shared" si="1"/>
        <v>-1</v>
      </c>
      <c r="F30" s="270" t="str">
        <f t="shared" si="0"/>
        <v>是</v>
      </c>
    </row>
    <row r="31" spans="1:6" ht="17.5">
      <c r="A31" s="278">
        <v>110</v>
      </c>
      <c r="B31" s="279" t="s">
        <v>1699</v>
      </c>
      <c r="C31" s="260"/>
      <c r="D31" s="260"/>
      <c r="E31" s="151" t="str">
        <f t="shared" si="1"/>
        <v/>
      </c>
      <c r="F31" s="270" t="str">
        <f t="shared" si="0"/>
        <v>否</v>
      </c>
    </row>
    <row r="32" spans="1:6" ht="17.5">
      <c r="A32" s="278">
        <v>11004</v>
      </c>
      <c r="B32" s="280" t="s">
        <v>1700</v>
      </c>
      <c r="C32" s="260"/>
      <c r="D32" s="260"/>
      <c r="E32" s="151" t="str">
        <f t="shared" si="1"/>
        <v/>
      </c>
      <c r="F32" s="270" t="str">
        <f t="shared" si="0"/>
        <v>否</v>
      </c>
    </row>
    <row r="33" spans="1:6" ht="17.5">
      <c r="A33" s="281">
        <v>1100402</v>
      </c>
      <c r="B33" s="282" t="s">
        <v>1701</v>
      </c>
      <c r="C33" s="264">
        <f>[3]表15!$B$35</f>
        <v>161</v>
      </c>
      <c r="D33" s="265"/>
      <c r="E33" s="151">
        <f t="shared" si="1"/>
        <v>-1</v>
      </c>
      <c r="F33" s="270" t="str">
        <f t="shared" si="0"/>
        <v>是</v>
      </c>
    </row>
    <row r="34" spans="1:6" ht="17.5">
      <c r="A34" s="281">
        <v>1100403</v>
      </c>
      <c r="B34" s="283" t="s">
        <v>1702</v>
      </c>
      <c r="C34" s="264"/>
      <c r="D34" s="265"/>
      <c r="E34" s="151" t="str">
        <f t="shared" si="1"/>
        <v/>
      </c>
      <c r="F34" s="270" t="str">
        <f t="shared" si="0"/>
        <v>是</v>
      </c>
    </row>
    <row r="35" spans="1:6" ht="17.5">
      <c r="A35" s="281">
        <v>11008</v>
      </c>
      <c r="B35" s="282" t="s">
        <v>1703</v>
      </c>
      <c r="C35" s="264">
        <f>[3]表15!$B$36</f>
        <v>2493</v>
      </c>
      <c r="D35" s="265">
        <v>258</v>
      </c>
      <c r="E35" s="151">
        <f t="shared" si="1"/>
        <v>-0.89700000000000002</v>
      </c>
      <c r="F35" s="270" t="str">
        <f t="shared" si="0"/>
        <v>是</v>
      </c>
    </row>
    <row r="36" spans="1:6" ht="17.5">
      <c r="A36" s="266"/>
      <c r="B36" s="267" t="s">
        <v>1704</v>
      </c>
      <c r="C36" s="260">
        <f>C29+C30+C33+C35</f>
        <v>185036</v>
      </c>
      <c r="D36" s="260">
        <f>D29+D30+D33+D35</f>
        <v>73258</v>
      </c>
      <c r="E36" s="151">
        <f t="shared" si="1"/>
        <v>-0.60399999999999998</v>
      </c>
      <c r="F36" s="270" t="str">
        <f t="shared" si="0"/>
        <v>是</v>
      </c>
    </row>
    <row r="37" spans="1:6">
      <c r="C37" s="284"/>
      <c r="D37" s="284"/>
    </row>
    <row r="39" spans="1:6">
      <c r="C39" s="284"/>
      <c r="D39" s="284"/>
    </row>
    <row r="41" spans="1:6">
      <c r="C41" s="284"/>
      <c r="D41" s="284"/>
    </row>
    <row r="42" spans="1:6">
      <c r="C42" s="284"/>
      <c r="D42" s="284"/>
    </row>
    <row r="44" spans="1:6">
      <c r="C44" s="284"/>
      <c r="D44" s="284"/>
    </row>
    <row r="45" spans="1:6">
      <c r="C45" s="284"/>
      <c r="D45" s="284"/>
    </row>
    <row r="46" spans="1:6">
      <c r="C46" s="284"/>
      <c r="D46" s="284"/>
    </row>
    <row r="47" spans="1:6">
      <c r="C47" s="284"/>
      <c r="D47" s="284"/>
    </row>
    <row r="49" spans="3:4">
      <c r="C49" s="284"/>
      <c r="D49" s="284"/>
    </row>
  </sheetData>
  <autoFilter ref="A3:F36">
    <filterColumn colId="5">
      <filters>
        <filter val="是"/>
      </filters>
    </filterColumn>
    <extLst/>
  </autoFilter>
  <mergeCells count="1">
    <mergeCell ref="B1:E1"/>
  </mergeCells>
  <phoneticPr fontId="95" type="noConversion"/>
  <conditionalFormatting sqref="B30">
    <cfRule type="expression" dxfId="32" priority="11" stopIfTrue="1">
      <formula>"len($A:$A)=3"</formula>
    </cfRule>
  </conditionalFormatting>
  <conditionalFormatting sqref="B32">
    <cfRule type="expression" dxfId="31" priority="2" stopIfTrue="1">
      <formula>"len($A:$A)=3"</formula>
    </cfRule>
  </conditionalFormatting>
  <conditionalFormatting sqref="B34">
    <cfRule type="expression" dxfId="30" priority="1" stopIfTrue="1">
      <formula>"len($A:$A)=3"</formula>
    </cfRule>
  </conditionalFormatting>
  <conditionalFormatting sqref="C30:C35 D31:D34">
    <cfRule type="expression" dxfId="29" priority="10" stopIfTrue="1">
      <formula>"len($A:$A)=3"</formula>
    </cfRule>
  </conditionalFormatting>
  <conditionalFormatting sqref="D30 D33:D35">
    <cfRule type="expression" dxfId="28" priority="7" stopIfTrue="1">
      <formula>"len($A:$A)=3"</formula>
    </cfRule>
  </conditionalFormatting>
  <conditionalFormatting sqref="B31 B33">
    <cfRule type="expression" dxfId="27" priority="4" stopIfTrue="1">
      <formula>"len($A:$A)=3"</formula>
    </cfRule>
  </conditionalFormatting>
  <printOptions horizontalCentered="1"/>
  <pageMargins left="0.47152777777777799" right="0.39305555555555599" top="0.74791666666666701" bottom="0.74791666666666701" header="0.31388888888888899" footer="0.31388888888888899"/>
  <pageSetup paperSize="9" scale="75" orientation="portrait" r:id="rId1"/>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33</vt:i4>
      </vt:variant>
      <vt:variant>
        <vt:lpstr>命名范围</vt:lpstr>
      </vt:variant>
      <vt:variant>
        <vt:i4>38</vt:i4>
      </vt:variant>
    </vt:vector>
  </HeadingPairs>
  <TitlesOfParts>
    <vt:vector size="71" baseType="lpstr">
      <vt:lpstr>1-1曲靖经开区一般公共预算收入情况表</vt:lpstr>
      <vt:lpstr>1-2曲靖经开区一般公共预算支出情况表</vt:lpstr>
      <vt:lpstr>1-3曲靖经开区本级一般公共预算收入情况表</vt:lpstr>
      <vt:lpstr>1-4曲靖经开区本级一般公共预算支出情况表（公开到项级）</vt:lpstr>
      <vt:lpstr>1-5曲靖经开区本级一般公共预算基本支出情况表（公开到款级）</vt:lpstr>
      <vt:lpstr>1-6曲靖经开区本级一般公共预算支出表(省对下转移支付项目)</vt:lpstr>
      <vt:lpstr>1-7曲靖经开区分地区税收返还和转移支付预算表</vt:lpstr>
      <vt:lpstr>1-8曲靖经开区本级“三公”经费预算财政拨款情况统计表</vt:lpstr>
      <vt:lpstr>2-1曲靖经开区政府性基金预算收入情况表</vt:lpstr>
      <vt:lpstr>2-2曲靖经开区政府性基金预算支出情况表</vt:lpstr>
      <vt:lpstr>2-3曲靖经开区本级政府性基金预算收入情况表</vt:lpstr>
      <vt:lpstr>2-4曲靖经开区本级政府性基金预算支出情况表（公开到项级）</vt:lpstr>
      <vt:lpstr>2-5曲靖经开区本级政府性基金支出表(对下转移支付)</vt:lpstr>
      <vt:lpstr>3-1曲靖经开区国有资本经营收入预算情况表</vt:lpstr>
      <vt:lpstr>3-2曲靖经开区国有资本经营支出预算情况表</vt:lpstr>
      <vt:lpstr>3-3曲靖经开区本级国有资本经营收入预算情况表</vt:lpstr>
      <vt:lpstr>3-4曲靖经开区本级国有资本经营支出预算情况表（公开到项级）</vt:lpstr>
      <vt:lpstr>3-5 曲靖经开区本级国有资本经营预算转移支付表 （分地区）</vt:lpstr>
      <vt:lpstr>3-6 曲靖经开区本级国有资本经营预算转移支付表（分项目）</vt:lpstr>
      <vt:lpstr>4-1曲靖经开区社会保险基金收入预算情况表</vt:lpstr>
      <vt:lpstr>4-2曲靖经开区社会保险基金支出预算情况表</vt:lpstr>
      <vt:lpstr>4-3曲靖经开区本级社会保险基金收入预算情况表</vt:lpstr>
      <vt:lpstr>4-4曲靖经开区本级社会保险基金支出预算情况表</vt:lpstr>
      <vt:lpstr>5-1   曲靖经开2022年地方政府债务限额及余额预算情况表</vt:lpstr>
      <vt:lpstr>5-2  曲靖经开区2022年地方政府一般债务余额情况表</vt:lpstr>
      <vt:lpstr>5-3  曲靖经开区本级2022年地方政府一般债务余额情况表</vt:lpstr>
      <vt:lpstr>5-4 曲靖经开区2022年地方政府专项债务余额情况表</vt:lpstr>
      <vt:lpstr>5-5 曲靖经开区2022年地方政府专项债务余额情况表（本级）</vt:lpstr>
      <vt:lpstr>5-6 曲靖经开区地方政府债券发行及还本付息情况表</vt:lpstr>
      <vt:lpstr>5-7 2022年曲靖经开区本级政府专项债务限额和余额情况表</vt:lpstr>
      <vt:lpstr>5-8 曲靖经开区2023年年初新增地方政府债券资金安排表</vt:lpstr>
      <vt:lpstr>6-1曲靖经开区重大政策和重点项目绩效目标表</vt:lpstr>
      <vt:lpstr>6-2曲靖经开区重点工作情况解释说明汇总表</vt:lpstr>
      <vt:lpstr>'1-1曲靖经开区一般公共预算收入情况表'!Print_Area</vt:lpstr>
      <vt:lpstr>'1-2曲靖经开区一般公共预算支出情况表'!Print_Area</vt:lpstr>
      <vt:lpstr>'1-3曲靖经开区本级一般公共预算收入情况表'!Print_Area</vt:lpstr>
      <vt:lpstr>'1-4曲靖经开区本级一般公共预算支出情况表（公开到项级）'!Print_Area</vt:lpstr>
      <vt:lpstr>'1-5曲靖经开区本级一般公共预算基本支出情况表（公开到款级）'!Print_Area</vt:lpstr>
      <vt:lpstr>'1-6曲靖经开区本级一般公共预算支出表(省对下转移支付项目)'!Print_Area</vt:lpstr>
      <vt:lpstr>'1-7曲靖经开区分地区税收返还和转移支付预算表'!Print_Area</vt:lpstr>
      <vt:lpstr>'1-8曲靖经开区本级“三公”经费预算财政拨款情况统计表'!Print_Area</vt:lpstr>
      <vt:lpstr>'2-1曲靖经开区政府性基金预算收入情况表'!Print_Area</vt:lpstr>
      <vt:lpstr>'2-2曲靖经开区政府性基金预算支出情况表'!Print_Area</vt:lpstr>
      <vt:lpstr>'2-3曲靖经开区本级政府性基金预算收入情况表'!Print_Area</vt:lpstr>
      <vt:lpstr>'2-4曲靖经开区本级政府性基金预算支出情况表（公开到项级）'!Print_Area</vt:lpstr>
      <vt:lpstr>'2-5曲靖经开区本级政府性基金支出表(对下转移支付)'!Print_Area</vt:lpstr>
      <vt:lpstr>'3-1曲靖经开区国有资本经营收入预算情况表'!Print_Area</vt:lpstr>
      <vt:lpstr>'3-2曲靖经开区国有资本经营支出预算情况表'!Print_Area</vt:lpstr>
      <vt:lpstr>'3-3曲靖经开区本级国有资本经营收入预算情况表'!Print_Area</vt:lpstr>
      <vt:lpstr>'3-4曲靖经开区本级国有资本经营支出预算情况表（公开到项级）'!Print_Area</vt:lpstr>
      <vt:lpstr>'4-1曲靖经开区社会保险基金收入预算情况表'!Print_Area</vt:lpstr>
      <vt:lpstr>'4-2曲靖经开区社会保险基金支出预算情况表'!Print_Area</vt:lpstr>
      <vt:lpstr>'4-3曲靖经开区本级社会保险基金收入预算情况表'!Print_Area</vt:lpstr>
      <vt:lpstr>'4-4曲靖经开区本级社会保险基金支出预算情况表'!Print_Area</vt:lpstr>
      <vt:lpstr>'1-1曲靖经开区一般公共预算收入情况表'!Print_Titles</vt:lpstr>
      <vt:lpstr>'1-2曲靖经开区一般公共预算支出情况表'!Print_Titles</vt:lpstr>
      <vt:lpstr>'1-3曲靖经开区本级一般公共预算收入情况表'!Print_Titles</vt:lpstr>
      <vt:lpstr>'1-4曲靖经开区本级一般公共预算支出情况表（公开到项级）'!Print_Titles</vt:lpstr>
      <vt:lpstr>'1-5曲靖经开区本级一般公共预算基本支出情况表（公开到款级）'!Print_Titles</vt:lpstr>
      <vt:lpstr>'1-6曲靖经开区本级一般公共预算支出表(省对下转移支付项目)'!Print_Titles</vt:lpstr>
      <vt:lpstr>'1-7曲靖经开区分地区税收返还和转移支付预算表'!Print_Titles</vt:lpstr>
      <vt:lpstr>'2-1曲靖经开区政府性基金预算收入情况表'!Print_Titles</vt:lpstr>
      <vt:lpstr>'2-2曲靖经开区政府性基金预算支出情况表'!Print_Titles</vt:lpstr>
      <vt:lpstr>'2-3曲靖经开区本级政府性基金预算收入情况表'!Print_Titles</vt:lpstr>
      <vt:lpstr>'2-4曲靖经开区本级政府性基金预算支出情况表（公开到项级）'!Print_Titles</vt:lpstr>
      <vt:lpstr>'2-5曲靖经开区本级政府性基金支出表(对下转移支付)'!Print_Titles</vt:lpstr>
      <vt:lpstr>'3-1曲靖经开区国有资本经营收入预算情况表'!Print_Titles</vt:lpstr>
      <vt:lpstr>'3-2曲靖经开区国有资本经营支出预算情况表'!Print_Titles</vt:lpstr>
      <vt:lpstr>'3-3曲靖经开区本级国有资本经营收入预算情况表'!Print_Titles</vt:lpstr>
      <vt:lpstr>'4-1曲靖经开区社会保险基金收入预算情况表'!Print_Titles</vt:lpstr>
      <vt:lpstr>'4-3曲靖经开区本级社会保险基金收入预算情况表'!Print_Titles</vt:lpstr>
    </vt:vector>
  </TitlesOfParts>
  <Company>云南省财政厅</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QJ</cp:lastModifiedBy>
  <cp:lastPrinted>2020-05-07T18:46:00Z</cp:lastPrinted>
  <dcterms:created xsi:type="dcterms:W3CDTF">2006-09-16T08:00:00Z</dcterms:created>
  <dcterms:modified xsi:type="dcterms:W3CDTF">2024-03-18T07:56:14Z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2052-5.2.1.7798</vt:lpwstr>
  </property>
  <property fmtid="{D5CDD505-2E9C-101B-9397-08002B2CF9AE}" pid="3" name="ICV">
    <vt:lpwstr>2C5D9FF7C0A58A41080F1864B4A49DC3_42</vt:lpwstr>
  </property>
</Properties>
</file>